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Licitacoes-GLC\GLC\Licitacoes\EDITAIS DE LICITAÇOES\Editais 2020\Edital 0000315-2020\"/>
    </mc:Choice>
  </mc:AlternateContent>
  <bookViews>
    <workbookView xWindow="-120" yWindow="-120" windowWidth="29040" windowHeight="15840" tabRatio="594"/>
  </bookViews>
  <sheets>
    <sheet name="Planilha de Orçamento" sheetId="9" r:id="rId1"/>
    <sheet name="BDI" sheetId="10" r:id="rId2"/>
  </sheets>
  <definedNames>
    <definedName name="_xlnm.Print_Area" localSheetId="1">BDI!$A$1:$I$33</definedName>
    <definedName name="_xlnm.Print_Area" localSheetId="0">'Planilha de Orçamento'!$A$1:$G$392</definedName>
    <definedName name="_xlnm.Print_Titles" localSheetId="0">'Planilha de Orçamento'!$11:$12</definedName>
  </definedNames>
  <calcPr calcId="162913"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9" l="1"/>
  <c r="G21" i="9" l="1"/>
  <c r="G15" i="9" l="1"/>
  <c r="G22" i="9"/>
  <c r="G23" i="9"/>
  <c r="G16" i="9"/>
  <c r="G17" i="9"/>
  <c r="G18" i="9"/>
  <c r="F304" i="9" l="1"/>
  <c r="E304" i="9"/>
  <c r="G260" i="9"/>
  <c r="G386" i="9" l="1"/>
  <c r="G385" i="9"/>
  <c r="G384" i="9"/>
  <c r="G383" i="9"/>
  <c r="G382" i="9"/>
  <c r="G381" i="9"/>
  <c r="G380" i="9"/>
  <c r="G379" i="9"/>
  <c r="G378" i="9"/>
  <c r="F387" i="9"/>
  <c r="E387" i="9"/>
  <c r="G375" i="9"/>
  <c r="G374" i="9"/>
  <c r="G373" i="9"/>
  <c r="G372" i="9"/>
  <c r="G371" i="9"/>
  <c r="G370" i="9"/>
  <c r="G369" i="9"/>
  <c r="G368" i="9"/>
  <c r="G367" i="9"/>
  <c r="F376" i="9"/>
  <c r="E376" i="9"/>
  <c r="G364" i="9"/>
  <c r="G363" i="9"/>
  <c r="G361" i="9"/>
  <c r="G360" i="9"/>
  <c r="G359" i="9"/>
  <c r="G358" i="9"/>
  <c r="G356" i="9"/>
  <c r="G355" i="9"/>
  <c r="G354" i="9"/>
  <c r="G353" i="9"/>
  <c r="E365" i="9"/>
  <c r="F365" i="9"/>
  <c r="G349" i="9"/>
  <c r="G348" i="9"/>
  <c r="G347" i="9"/>
  <c r="G346" i="9"/>
  <c r="G345" i="9"/>
  <c r="G344" i="9"/>
  <c r="G343" i="9"/>
  <c r="G342" i="9"/>
  <c r="G341" i="9"/>
  <c r="G340" i="9"/>
  <c r="G339" i="9"/>
  <c r="G337" i="9"/>
  <c r="G336" i="9"/>
  <c r="G335" i="9"/>
  <c r="G334" i="9"/>
  <c r="G333" i="9"/>
  <c r="G332" i="9"/>
  <c r="G331" i="9"/>
  <c r="G330" i="9"/>
  <c r="G329" i="9"/>
  <c r="G328" i="9"/>
  <c r="G327" i="9"/>
  <c r="G326" i="9"/>
  <c r="G324" i="9"/>
  <c r="G323" i="9"/>
  <c r="G321" i="9"/>
  <c r="G320" i="9"/>
  <c r="G319" i="9"/>
  <c r="G318" i="9"/>
  <c r="G317" i="9"/>
  <c r="G316" i="9"/>
  <c r="G315" i="9"/>
  <c r="G313" i="9"/>
  <c r="G312" i="9"/>
  <c r="G310" i="9"/>
  <c r="G309" i="9"/>
  <c r="G308" i="9"/>
  <c r="G307" i="9"/>
  <c r="F350" i="9"/>
  <c r="E350" i="9"/>
  <c r="G303" i="9"/>
  <c r="G302" i="9"/>
  <c r="G301" i="9"/>
  <c r="G300" i="9"/>
  <c r="G299" i="9"/>
  <c r="G298" i="9"/>
  <c r="G297" i="9"/>
  <c r="G296" i="9"/>
  <c r="G295" i="9"/>
  <c r="G294" i="9"/>
  <c r="G293" i="9"/>
  <c r="G292" i="9"/>
  <c r="G291" i="9"/>
  <c r="G290" i="9"/>
  <c r="G289" i="9"/>
  <c r="G288" i="9"/>
  <c r="G286" i="9"/>
  <c r="G285" i="9"/>
  <c r="G284" i="9"/>
  <c r="G283" i="9"/>
  <c r="G282" i="9"/>
  <c r="G280" i="9"/>
  <c r="G279" i="9"/>
  <c r="G278" i="9"/>
  <c r="G276" i="9"/>
  <c r="G275" i="9"/>
  <c r="G274" i="9"/>
  <c r="G272" i="9"/>
  <c r="G271" i="9"/>
  <c r="G270" i="9"/>
  <c r="G269" i="9"/>
  <c r="G268" i="9"/>
  <c r="G267" i="9"/>
  <c r="G265" i="9"/>
  <c r="G264" i="9"/>
  <c r="G263" i="9"/>
  <c r="G262" i="9"/>
  <c r="G261" i="9"/>
  <c r="G259" i="9"/>
  <c r="G258" i="9"/>
  <c r="G257" i="9"/>
  <c r="G256" i="9"/>
  <c r="G254" i="9"/>
  <c r="G253" i="9"/>
  <c r="G252" i="9"/>
  <c r="G251" i="9"/>
  <c r="G250" i="9"/>
  <c r="G249" i="9"/>
  <c r="G248" i="9"/>
  <c r="G246" i="9"/>
  <c r="G245" i="9"/>
  <c r="G244" i="9"/>
  <c r="G242" i="9"/>
  <c r="G241" i="9"/>
  <c r="G240" i="9"/>
  <c r="G239" i="9"/>
  <c r="G237" i="9"/>
  <c r="G236" i="9"/>
  <c r="G235" i="9"/>
  <c r="G233" i="9"/>
  <c r="G232" i="9"/>
  <c r="G227" i="9"/>
  <c r="G226" i="9"/>
  <c r="G225" i="9"/>
  <c r="G223" i="9"/>
  <c r="G222" i="9"/>
  <c r="G221" i="9"/>
  <c r="G220" i="9"/>
  <c r="G219" i="9"/>
  <c r="G218" i="9"/>
  <c r="G217" i="9"/>
  <c r="G216" i="9"/>
  <c r="G215" i="9"/>
  <c r="G214" i="9"/>
  <c r="G212" i="9"/>
  <c r="G211" i="9"/>
  <c r="G210" i="9"/>
  <c r="G209" i="9"/>
  <c r="G208" i="9"/>
  <c r="G207" i="9"/>
  <c r="G206" i="9"/>
  <c r="G205" i="9"/>
  <c r="G204" i="9"/>
  <c r="G203" i="9"/>
  <c r="G202" i="9"/>
  <c r="G201" i="9"/>
  <c r="G200" i="9"/>
  <c r="G199" i="9"/>
  <c r="G198" i="9"/>
  <c r="G197" i="9"/>
  <c r="G196" i="9"/>
  <c r="G194" i="9"/>
  <c r="G193" i="9"/>
  <c r="G192" i="9"/>
  <c r="G191" i="9"/>
  <c r="G190" i="9"/>
  <c r="G189" i="9"/>
  <c r="G188" i="9"/>
  <c r="G187" i="9"/>
  <c r="G186" i="9"/>
  <c r="G184" i="9"/>
  <c r="G183" i="9"/>
  <c r="G182" i="9"/>
  <c r="G181" i="9"/>
  <c r="G180" i="9"/>
  <c r="G179" i="9"/>
  <c r="G178" i="9"/>
  <c r="G177" i="9"/>
  <c r="G176" i="9"/>
  <c r="G175" i="9"/>
  <c r="G174" i="9"/>
  <c r="G173" i="9"/>
  <c r="G172" i="9"/>
  <c r="F228" i="9"/>
  <c r="E228" i="9"/>
  <c r="G166" i="9"/>
  <c r="G165" i="9"/>
  <c r="G164" i="9"/>
  <c r="G163" i="9"/>
  <c r="G162" i="9"/>
  <c r="G161" i="9"/>
  <c r="G159" i="9"/>
  <c r="G158" i="9"/>
  <c r="G157" i="9"/>
  <c r="G156" i="9"/>
  <c r="G155" i="9"/>
  <c r="G154" i="9"/>
  <c r="G153" i="9"/>
  <c r="G152" i="9"/>
  <c r="G151" i="9"/>
  <c r="G150" i="9"/>
  <c r="G149" i="9"/>
  <c r="G147" i="9"/>
  <c r="G146" i="9"/>
  <c r="G145" i="9"/>
  <c r="G144" i="9"/>
  <c r="G143" i="9"/>
  <c r="G142" i="9"/>
  <c r="G141" i="9"/>
  <c r="G140" i="9"/>
  <c r="F167" i="9"/>
  <c r="E167" i="9"/>
  <c r="F137" i="9"/>
  <c r="E137" i="9"/>
  <c r="E168" i="9" l="1"/>
  <c r="F168" i="9"/>
  <c r="G228" i="9"/>
  <c r="G304" i="9"/>
  <c r="G350" i="9"/>
  <c r="G376" i="9"/>
  <c r="G167" i="9"/>
  <c r="G365" i="9"/>
  <c r="G33" i="9"/>
  <c r="G135" i="9"/>
  <c r="G41" i="9" l="1"/>
  <c r="G136" i="9" l="1"/>
  <c r="G130" i="9"/>
  <c r="G131" i="9"/>
  <c r="G132" i="9"/>
  <c r="G133" i="9"/>
  <c r="G129" i="9"/>
  <c r="G120" i="9"/>
  <c r="G121" i="9"/>
  <c r="G122" i="9"/>
  <c r="G123" i="9"/>
  <c r="G124" i="9"/>
  <c r="G125" i="9"/>
  <c r="G126" i="9"/>
  <c r="G127" i="9"/>
  <c r="G119" i="9"/>
  <c r="G106" i="9"/>
  <c r="G107" i="9"/>
  <c r="G108" i="9"/>
  <c r="G109" i="9"/>
  <c r="G110" i="9"/>
  <c r="G111" i="9"/>
  <c r="G112" i="9"/>
  <c r="G113" i="9"/>
  <c r="G114" i="9"/>
  <c r="G115" i="9"/>
  <c r="G116" i="9"/>
  <c r="G117" i="9"/>
  <c r="G105" i="9"/>
  <c r="G103" i="9"/>
  <c r="G101" i="9"/>
  <c r="G99" i="9"/>
  <c r="G98" i="9"/>
  <c r="G94" i="9"/>
  <c r="G95" i="9"/>
  <c r="G93" i="9"/>
  <c r="G91" i="9"/>
  <c r="G90" i="9"/>
  <c r="G85" i="9"/>
  <c r="G86" i="9"/>
  <c r="G87" i="9"/>
  <c r="G88" i="9"/>
  <c r="G84" i="9"/>
  <c r="G79" i="9"/>
  <c r="G80" i="9"/>
  <c r="G81" i="9"/>
  <c r="G82" i="9"/>
  <c r="G78" i="9"/>
  <c r="G74" i="9"/>
  <c r="G75" i="9"/>
  <c r="G76" i="9"/>
  <c r="G73" i="9"/>
  <c r="G67" i="9"/>
  <c r="G68" i="9"/>
  <c r="G69" i="9"/>
  <c r="G70" i="9"/>
  <c r="G71" i="9"/>
  <c r="G66" i="9"/>
  <c r="G58" i="9"/>
  <c r="G59" i="9"/>
  <c r="G60" i="9"/>
  <c r="G61" i="9"/>
  <c r="G62" i="9"/>
  <c r="G63" i="9"/>
  <c r="G64" i="9"/>
  <c r="G57" i="9"/>
  <c r="G52" i="9"/>
  <c r="G53" i="9"/>
  <c r="G54" i="9"/>
  <c r="G51" i="9"/>
  <c r="G49" i="9"/>
  <c r="G48" i="9"/>
  <c r="G44" i="9"/>
  <c r="G43" i="9"/>
  <c r="G46" i="9"/>
  <c r="G40" i="9"/>
  <c r="G37" i="9"/>
  <c r="G38" i="9"/>
  <c r="G36" i="9"/>
  <c r="G32" i="9"/>
  <c r="G31" i="9"/>
  <c r="G29" i="9"/>
  <c r="G28" i="9"/>
  <c r="G26" i="9"/>
  <c r="G25" i="9"/>
  <c r="G137" i="9" l="1"/>
  <c r="G168" i="9" s="1"/>
  <c r="F388" i="9"/>
  <c r="F389" i="9" s="1"/>
  <c r="G387" i="9"/>
  <c r="E388" i="9"/>
  <c r="E389" i="9" s="1"/>
  <c r="E390" i="9" l="1"/>
  <c r="E391" i="9" s="1"/>
  <c r="E392" i="9" s="1"/>
  <c r="F390" i="9"/>
  <c r="F391" i="9" s="1"/>
  <c r="G388" i="9"/>
  <c r="D13" i="10"/>
  <c r="D21" i="10" s="1"/>
  <c r="G3" i="9" s="1"/>
  <c r="F392" i="9" l="1"/>
  <c r="G389" i="9"/>
  <c r="G390" i="9" l="1"/>
  <c r="G391" i="9" s="1"/>
  <c r="G392" i="9" s="1"/>
</calcChain>
</file>

<file path=xl/sharedStrings.xml><?xml version="1.0" encoding="utf-8"?>
<sst xmlns="http://schemas.openxmlformats.org/spreadsheetml/2006/main" count="1140" uniqueCount="793">
  <si>
    <t>DESCRIÇÃO</t>
  </si>
  <si>
    <t>QUANT.</t>
  </si>
  <si>
    <t>UNID.</t>
  </si>
  <si>
    <t>MATERIAL</t>
  </si>
  <si>
    <t>EMAIL:</t>
  </si>
  <si>
    <t xml:space="preserve">MÃO DE OBRA </t>
  </si>
  <si>
    <t>RAZÃO SOCIAL:</t>
  </si>
  <si>
    <t>CNPJ:</t>
  </si>
  <si>
    <t>DATA DA PROPOSTA</t>
  </si>
  <si>
    <t>ITENS</t>
  </si>
  <si>
    <t>I</t>
  </si>
  <si>
    <t>OBRAS CIVIS</t>
  </si>
  <si>
    <t>SUBTOTAL OBRAS CIVIS</t>
  </si>
  <si>
    <t>FONE:</t>
  </si>
  <si>
    <t>BDI</t>
  </si>
  <si>
    <t>PLANILHA DE ORÇAMENTO</t>
  </si>
  <si>
    <t>ENDEREÇO:</t>
  </si>
  <si>
    <t>PROPONENTE</t>
  </si>
  <si>
    <t>PROPOSTA</t>
  </si>
  <si>
    <t>TOTAL GERAL</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</si>
  <si>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</si>
  <si>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</si>
  <si>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</si>
  <si>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</si>
  <si>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</si>
  <si>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</si>
  <si>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</si>
  <si>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</si>
  <si>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</si>
  <si>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</si>
  <si>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</si>
  <si>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</si>
  <si>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</si>
  <si>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</si>
  <si>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</si>
  <si>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</si>
  <si>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</si>
  <si>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</si>
  <si>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</si>
  <si>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</si>
  <si>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</si>
  <si>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</si>
  <si>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</si>
  <si>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</si>
  <si>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</si>
  <si>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</si>
  <si>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</si>
  <si>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</si>
  <si>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</si>
  <si>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</si>
  <si>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</si>
  <si>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TOTAL COM BDI</t>
  </si>
  <si>
    <t xml:space="preserve">Enc. Sociais SINAPI-RS NOV/2019 </t>
  </si>
  <si>
    <t>Administração Local - 5%</t>
  </si>
  <si>
    <t>1.1</t>
  </si>
  <si>
    <t>un</t>
  </si>
  <si>
    <t>x,xx</t>
  </si>
  <si>
    <t>1.2</t>
  </si>
  <si>
    <t>1.3</t>
  </si>
  <si>
    <t>3.1</t>
  </si>
  <si>
    <t>2.2</t>
  </si>
  <si>
    <t>II</t>
  </si>
  <si>
    <t>INSTALAÇÕES MECÂNICAS</t>
  </si>
  <si>
    <t>SUBTOTAL INSTALAÇÕES MECÂNICAS</t>
  </si>
  <si>
    <t>III</t>
  </si>
  <si>
    <t>INSTALAÇÕES ELÉTRICAS</t>
  </si>
  <si>
    <t>m</t>
  </si>
  <si>
    <t>2.1</t>
  </si>
  <si>
    <t>2.3</t>
  </si>
  <si>
    <t>2.4</t>
  </si>
  <si>
    <t>3.2</t>
  </si>
  <si>
    <t>4.1</t>
  </si>
  <si>
    <t>4.2</t>
  </si>
  <si>
    <t>6.1</t>
  </si>
  <si>
    <t>6.2</t>
  </si>
  <si>
    <t>1. OBJETO: OBRAS CIVIS, INFRAESTRUTURA, LÓGICA E MECÂNICA PARA A TROCA DE LOCAL DA AGÊNCIA SÃO JOSÉ DO OURO</t>
  </si>
  <si>
    <r>
      <t xml:space="preserve">2. ENDEREÇO DE EXECUÇÃO/ENTREGA: </t>
    </r>
    <r>
      <rPr>
        <sz val="10"/>
        <rFont val="Calibri"/>
        <family val="2"/>
        <scheme val="minor"/>
      </rPr>
      <t>AVENIDA LIA ANDREANE LETTI 263 - SÃO JOSÉ DO OURO/RS</t>
    </r>
  </si>
  <si>
    <r>
      <t xml:space="preserve">3. PRAZO DE EXECUÇÃO/ENTREGA: </t>
    </r>
    <r>
      <rPr>
        <sz val="10"/>
        <rFont val="Calibri"/>
        <family val="2"/>
        <scheme val="minor"/>
      </rPr>
      <t xml:space="preserve"> 90 dias corridos</t>
    </r>
  </si>
  <si>
    <t>Emissão de ART</t>
  </si>
  <si>
    <t>'As built"  dos projetos arquitetonico, elétrico e mecânico</t>
  </si>
  <si>
    <t>SERVIÇOS INICIAIS</t>
  </si>
  <si>
    <t>cj</t>
  </si>
  <si>
    <t>SERVIÇOS PRELIMINARES</t>
  </si>
  <si>
    <t>Parede com placas de gesso acartonado (drywall), para uso interno, com duas faces simples e estrutura metálica com guias simples, sem vãos</t>
  </si>
  <si>
    <t>Revestimento cerâmico modelo Nórdico Snow 33x60cm marca Incepa ou equivalente técnico (Adequação banheiros PNE)</t>
  </si>
  <si>
    <t>PAREDES</t>
  </si>
  <si>
    <t>Forro mineral em placas dimensão 62,5x62,5cm para ambientes comercias, incluso fixação com perfis metálicos brancos, fornecimento e instalação</t>
  </si>
  <si>
    <t>Forro em drywall, para ambientes comerciais, inclusive estrutura de fixação</t>
  </si>
  <si>
    <t>FORRO</t>
  </si>
  <si>
    <t>PISO</t>
  </si>
  <si>
    <t>Perfis de alumínio com pintura eletrostática branca</t>
  </si>
  <si>
    <t>Vidro laminado incolor 8mm</t>
  </si>
  <si>
    <t>Vidro laminado 6mm</t>
  </si>
  <si>
    <t>Grade de segurança padrão Banrisul c/barra de aço circular diâmetro 5/8", dimensões e especificações conforme projeto (esquadria do S.A.A)</t>
  </si>
  <si>
    <t>Passa objetos em acrílico padrão Banrisul</t>
  </si>
  <si>
    <t>Máscara modelo novo conforme projeto e memorial fornecidos pelo Banrisul</t>
  </si>
  <si>
    <t>ESQUADRIAS E ELEMENTOS METÁLICOS</t>
  </si>
  <si>
    <t>Mola hidráulica aérea nº 3 DOMA cor prata (acesso retaguarda)</t>
  </si>
  <si>
    <t>Fechadura de embutir para porta em alumínio, com maçaneta alavanca e miolo com fechamento em um lado e espelho em metal cromado, modelo Duna 1000 R66 CR, ou equivalente técnico</t>
  </si>
  <si>
    <t>FERRAGENS</t>
  </si>
  <si>
    <t>Aplicação manual de fundo selador acrílico em panos com presença de vãos de edifícios de multiplos pavimentos (fachada leste)</t>
  </si>
  <si>
    <t>PINTURA</t>
  </si>
  <si>
    <t>Adesivos</t>
  </si>
  <si>
    <t xml:space="preserve">A1LP - Logo padrão </t>
  </si>
  <si>
    <t>A2H AT2 - Horário Agência com aviso porta automárica (dupla face)</t>
  </si>
  <si>
    <t>A2H SAA2 - Autoatendimento porta automática</t>
  </si>
  <si>
    <t>A2PO - Passa Objetos (dupla face)</t>
  </si>
  <si>
    <t>A3- SIA - Acessibiladade (simbolo S.I.A.) 15x15 cm</t>
  </si>
  <si>
    <t>A4 - SIA CG - Acessibilidade (simbolo S.I.A.) 15x15 cm</t>
  </si>
  <si>
    <t>A5  - CX - Nº Caixa (simples)</t>
  </si>
  <si>
    <t>Capa para identificação do assento prioritário em cadeiras e longarinas</t>
  </si>
  <si>
    <t>Placas Suspensas</t>
  </si>
  <si>
    <t>PS2  - Caixas atendimento por senha</t>
  </si>
  <si>
    <t>PS4 - Preferencial</t>
  </si>
  <si>
    <t>PS5 - Atendimento pessoa física</t>
  </si>
  <si>
    <t>PS6 - Atendiomento pessoa jurídica</t>
  </si>
  <si>
    <t>PS10 - Gerente-geral</t>
  </si>
  <si>
    <t>PS11 - Gerente Adjunto</t>
  </si>
  <si>
    <t>Placa de porta tipo 1</t>
  </si>
  <si>
    <t>PP1 - PRIV - Privativo para funcionários</t>
  </si>
  <si>
    <t xml:space="preserve">PP2 - Ar condicionado </t>
  </si>
  <si>
    <t>PP3 -  No break</t>
  </si>
  <si>
    <t xml:space="preserve">PP5 - Arquivo </t>
  </si>
  <si>
    <t>Placa de porta tipo 2</t>
  </si>
  <si>
    <t>PP6 Copa</t>
  </si>
  <si>
    <t>PP8 WC Masculino</t>
  </si>
  <si>
    <t>PP9 WC Feminino</t>
  </si>
  <si>
    <t>PP11 WC Masculino PNE</t>
  </si>
  <si>
    <t>PP12 WC Feminino PNE</t>
  </si>
  <si>
    <t xml:space="preserve">Placas de portas especiais </t>
  </si>
  <si>
    <t>PP13 Retire sua senha aqui</t>
  </si>
  <si>
    <t>PP14 - PRESS- Instruções para sair após 22h</t>
  </si>
  <si>
    <t>PP15 - AG E HOR - Atendimento agência e autoatendimento, com braile, no pórtico</t>
  </si>
  <si>
    <t>PP17 - Sanitário Maculino em braile</t>
  </si>
  <si>
    <t>PP18- Sanitário Feminino em braile</t>
  </si>
  <si>
    <t xml:space="preserve">Porta Cartazes </t>
  </si>
  <si>
    <t xml:space="preserve">PC Informa  -Porta Cartaz Informa  Cristal espaçador cromado- 48,5 x 33,5cm </t>
  </si>
  <si>
    <t>PROGRAMAÇÃO VISUAL EXTERNA</t>
  </si>
  <si>
    <t>Testeira T3 - 265x54x10cm em chapa galvanizada vazada com logomarca em acrílico termomoldada, conforme projeto e memorial descritivo padrão Banrisul</t>
  </si>
  <si>
    <t>PROGRAMAÇÃO VISUAL INTERNA</t>
  </si>
  <si>
    <t>Projeto Estrutura Metálica (Fixação Testeira)</t>
  </si>
  <si>
    <t>Logo Banrisul "cubos" em aço inoxidável instalados em painéis com fechamento em chapa de aluminio para fachada</t>
  </si>
  <si>
    <t>Móvel Divisor de Ambiente</t>
  </si>
  <si>
    <t>Biombos</t>
  </si>
  <si>
    <t>Móvel Divisor de Sigilo</t>
  </si>
  <si>
    <t xml:space="preserve">Saboneteira plástica tipo dispenser para sabonete liquido com reservatório  800 a 1500 ML, incluso fixação. </t>
  </si>
  <si>
    <t>Dispenser Porta Papel Higiênico Velox Branco Cód.26785419 - Premisse ou equivalente técnico</t>
  </si>
  <si>
    <t>Dispenser Toalheiro Papel Toalha  Velox C19533 Branco Premisse ou equivalente</t>
  </si>
  <si>
    <t>Espelho cristal, espessura 4mm, com parafusos de fixação, sem moldura 45x80cm</t>
  </si>
  <si>
    <t>Barra de apoio em aço inox polido 80cm</t>
  </si>
  <si>
    <t>Barra de apoio em aço inox polido 40cm</t>
  </si>
  <si>
    <t>Lavatório de canto suspenso</t>
  </si>
  <si>
    <t>Chapa inox porta (BANHEIROS PNE)</t>
  </si>
  <si>
    <t>APARELHOS, ACESSÓRIOS, E METAIS SANITÁRIOS</t>
  </si>
  <si>
    <t>DIVISÓRIAS E BIOMBOS</t>
  </si>
  <si>
    <t>Tampo inox com pia 150x55cm - marca Tramontina ou equivalente técnico</t>
  </si>
  <si>
    <t>Gabinete de cozinha em aço branco para pia de 1,50m marca Colormaq  modelo Roma ou equivalente técnico</t>
  </si>
  <si>
    <t>Armário aéreo com nicho para microondas conjugado com uma porta</t>
  </si>
  <si>
    <t>Tanque para área de serviço, cor branco  gelo, dimensões 600x500mm, capacidade de 40l modelo TQ.03 - marca DECA ou equivalente técnico</t>
  </si>
  <si>
    <t>Torneira para cozinha bica móvel de balcão 1173 C21 Meber ou equivalente técnico</t>
  </si>
  <si>
    <t>Torneira pia parede 1158 C 21 acabamento cromado Meber ou equivalente técnico</t>
  </si>
  <si>
    <t>Vaso Plástico Moderno Cimento Grande, Cód. 88551351</t>
  </si>
  <si>
    <t>Terra Vegetal 10Kg Terral</t>
  </si>
  <si>
    <t>Palmeira Raphis 3 Hastes</t>
  </si>
  <si>
    <t>COMPLEMENTOS DIVERSOS</t>
  </si>
  <si>
    <t xml:space="preserve">Extintor de incêdio PQS ABC 2A20BC 4KG </t>
  </si>
  <si>
    <t xml:space="preserve">Abrigo metálico para Extintor com Pingadeira 70x30x25cm </t>
  </si>
  <si>
    <t>Placa de equipamento - Extintor de Incêndio - Cógido 23,  fotoluminoscente quadrada 14x14cm</t>
  </si>
  <si>
    <t>Placa de orientação -  Cógido 13 fotoluminoscente retanguar 24x12cm</t>
  </si>
  <si>
    <t>Placa de Saida de Emergência - Cógido 17 luminosa retangular 24x12cm</t>
  </si>
  <si>
    <t>PLANO DE PREVENÇÃO CONTRA INCÊNDIO</t>
  </si>
  <si>
    <t>Limpeza final da obra</t>
  </si>
  <si>
    <t>DESMOBILIZAÇÃO LOCAL ANTIGO</t>
  </si>
  <si>
    <t>Programação visual -  placas de parede (perfil e acrílico) e placas de porta</t>
  </si>
  <si>
    <t>h</t>
  </si>
  <si>
    <t>Painel divisória naval e perfis metálicos</t>
  </si>
  <si>
    <t>Persiana vertical</t>
  </si>
  <si>
    <t>Persiana horizontal</t>
  </si>
  <si>
    <t>Grade metálica de segurança</t>
  </si>
  <si>
    <t>Canaleta de Alumínio Dutotec com conexões e fiação interna</t>
  </si>
  <si>
    <t>Eletrodutos Metálicos - Instalação aparente com conduletes metálicos e com fiação</t>
  </si>
  <si>
    <t>Luminárias de emergência e placas</t>
  </si>
  <si>
    <t>Equipamentos de Alarme (sensores, central, fechaduras, etc)</t>
  </si>
  <si>
    <t>Rack 12 U de Telecomunicações</t>
  </si>
  <si>
    <t>CD Timer</t>
  </si>
  <si>
    <t>DG (Telefonia)</t>
  </si>
  <si>
    <t xml:space="preserve">CD (Centro de distribuição) </t>
  </si>
  <si>
    <t>Remoção Extintores</t>
  </si>
  <si>
    <t>Testeiras e complementos</t>
  </si>
  <si>
    <t>Totem interno de piso</t>
  </si>
  <si>
    <t>Desinstalação de módulo de caixa</t>
  </si>
  <si>
    <t>Pórtico</t>
  </si>
  <si>
    <t>Aplicação manual de tinta látex acrílica cor branco fosco em panos com presença de vãos de edifícios de multiplos pavimentos, duas demãos (fachada)</t>
  </si>
  <si>
    <t>Recomposição esquadria do acesso após retirada do portico em alumínio e vidro</t>
  </si>
  <si>
    <t>Remoção de ar condicionado split incluindo elétrica, suportes e acessórios.</t>
  </si>
  <si>
    <t>Aplicação manual de pintura com tinta látex acrílica em paredes, duas demãos (paredes internas)</t>
  </si>
  <si>
    <t>Embalagem e transporte de equipamentos removidos e entrega na BAGERGS (Canoas-RS)</t>
  </si>
  <si>
    <t>DIFUSORES</t>
  </si>
  <si>
    <t>Cano de cobre ø1/4", esp. parede 0,79mm</t>
  </si>
  <si>
    <t>Cano de cobre ø3/8", esp. parede 0,79mm</t>
  </si>
  <si>
    <t>Cano de cobre ø1/2", esp. parede 0,79mm</t>
  </si>
  <si>
    <t>Cano de cobre ø7/8", esp. parede 1,58mm</t>
  </si>
  <si>
    <t>Isolamento Borracha Elastomérica ø1/4", espessura crescente, 19 a 26 mm</t>
  </si>
  <si>
    <t>Isolamento Borracha Elastomérica ø3/8", espessura crescente, 19 a 26 mm</t>
  </si>
  <si>
    <t>Isolamento Borracha Elastomérica ø1/2", espessura crescente, 19 a 26 mm</t>
  </si>
  <si>
    <t>Isolamento Borracha Elastomérica ø7/8", espessura crescente, 19 a 26 mm</t>
  </si>
  <si>
    <t>Carga adicional de gás refrigerante R-410A</t>
  </si>
  <si>
    <t>kg</t>
  </si>
  <si>
    <t>Solda foscoper</t>
  </si>
  <si>
    <t>Cano PVC marrom, ø25mm, para ligação dos drenos dos condicionadores aos pontos de ralo</t>
  </si>
  <si>
    <t>Isolamento térmico para tubulação de dreno, ø25mm</t>
  </si>
  <si>
    <t xml:space="preserve">Acessórios diversos (suportes, pinos roscados, parafusos, abraçadeiras, drenos, etc) para instalação e montagem </t>
  </si>
  <si>
    <t>Eletroduto flexível, ø1/2"</t>
  </si>
  <si>
    <t>Cabo para alimentação elétrica das unidades condicionadoras</t>
  </si>
  <si>
    <t>Interligação elétrica e de comando entre unidades evaporadoras e condensadoras</t>
  </si>
  <si>
    <t>Termostato de ambiente On/OFF, com dial e tecla liga/desliga</t>
  </si>
  <si>
    <t xml:space="preserve">Timer com programação horária/semanal </t>
  </si>
  <si>
    <t>Controle remoto com fio para unidade modular splitão</t>
  </si>
  <si>
    <t>Acessórios diversos (cabos, borneira, contatoras, conduletes) para instalação e montagem</t>
  </si>
  <si>
    <t>Duto construído em painel sanduíche dm chapas de alumínio gofrado com enchimento em polipropileno (MPU), com espessura mínima 20mm. Incluído todos acessórios para execução e fixação (fita, cola, cantoneiras, perfis, disco, reforço, parafusos, selante, baionetas, pinos, abraçadeiras, etc).</t>
  </si>
  <si>
    <t>Duto circular em PVC, linha leve, ø150mm</t>
  </si>
  <si>
    <t>Duto circular em PVC, linha leve, ø300mm</t>
  </si>
  <si>
    <t>Duto circular flexível com isolamento térmico/acústico, ø7"</t>
  </si>
  <si>
    <t>Colarinho rosqueável em chapa de aço, ø7", com registro</t>
  </si>
  <si>
    <t>Difusor de 4 vias, equipado com caixa plenum registro de lâminas opostas. Tamanho 4, bocal ø178mm (fornecido na cor branca)</t>
  </si>
  <si>
    <t>Grelha de descarga de ar fabricada em plástico, ø300mm</t>
  </si>
  <si>
    <t>Grelha de descarga de ar fabricada em plástico, ø150mm</t>
  </si>
  <si>
    <t>Junta flexível atenuadora de vibrações fabricada em lona de vinil reforçada e chapa galvanizada</t>
  </si>
  <si>
    <t xml:space="preserve">Acessórios diversos (suportes, pinos roscados, parafusos, abraçadeiras, fita adesiva, cola, etc) para instalação e montagem </t>
  </si>
  <si>
    <t>Tomada de ar exterior equipada com veneziana metálica e tela de proteção, 1200x800mm. (Executar grade de segurança)</t>
  </si>
  <si>
    <t>Veneziana indevassável em alumínio, aletas em "V", com dupla moldura, 500x500mm (fornecid na cor branca)</t>
  </si>
  <si>
    <t>Grelha de retorno, com moldura, sem registro, tamanho externo 1225x625mm. (fornecida na cor branca)</t>
  </si>
  <si>
    <t>Grelha de retorno, com moldura, sem registro, tamanho externo 625x625mm. (fornecida na cor branca)</t>
  </si>
  <si>
    <t>EQUIPAMENTOS DE AR CONDICIONADO, VENTILAÇÃO E ACESSÓRIOS</t>
  </si>
  <si>
    <t>Ventilador helicocentrífugo, com elemento acústico, fabricado em chapa de aço , rolamento de esferas de lubrificação permanente, corpo motor desmontável, motor de duas velocidades modelo TD-SILENT-2000/315 marca Soler &amp; Palau ou equivalente técnico</t>
  </si>
  <si>
    <t xml:space="preserve">Unidade condicionadora do tipo splitão, capacidade nominal de 10,0TR, 380V-3F-60Hz. Evaporadora (modulos trocador+ventilador)+ Condensadora. Equipado bateria de resistências para aquecimento e todos acessórios. </t>
  </si>
  <si>
    <t xml:space="preserve">Unidade condicionadora do tipo splitão, capacidade nominal de 7,5TR, 380V-3F-60Hz. Evaporadora (modulos trocador+ventilador)+ Condensadora. Equipado bateria de resistências para aquecimento e todos acessórios. </t>
  </si>
  <si>
    <t>Conjunto minisplit quente-frio, 9.000Btu/h, evaporadora modelo hi-wall. Fluído refrigerante isento de cloro (HFC). Acionamento por controle remoto sem fio.</t>
  </si>
  <si>
    <t>Calço amortecedor de vibração construído em neoprene</t>
  </si>
  <si>
    <t>Suporte metálico para sustentação de unidade condicionadora</t>
  </si>
  <si>
    <t>Bomba de dreno para unidade condicionadora split hi-wall</t>
  </si>
  <si>
    <t xml:space="preserve">Acessórios diversos (suportes, pinos roscados, parafusos, cabos, etc) para instalação e montagem </t>
  </si>
  <si>
    <t>Fornecimento e Instalação de cortina metálica (porta de enrolar) localizada na porta de acesso a agência, com interface para automação, conforme especificações do "Memorial para Fornecimento e Instalação de Cortinas Metálicas com Interface para Automação" - dimensões da porta: 4,65X2,10m (largura x altura)</t>
  </si>
  <si>
    <t>Fornecimento e Instalação da porta detectora de metais, modelo cilíndrica, sistema de detecção bobina central, caixa de passagem com vidros curvos laminados de segurança, espessura de 10mm</t>
  </si>
  <si>
    <t>DIVERSOS</t>
  </si>
  <si>
    <t>INFRAESTRUTURA PARA PONTOS DE TOMADAS, ILUMINAÇÃO E AR CONDICIONADO</t>
  </si>
  <si>
    <t>Montagem centro de distribuição</t>
  </si>
  <si>
    <t>Quadro de Força de sobrepor montado em caixa de comando com dimensões mínimas de 1150x550x220mm, com barramento para disjuntor caixa moldada e disjuntores DIN de FNT para 175A, placa de montagem - Completo para 48 elementos – QGBT/CD01</t>
  </si>
  <si>
    <t>Quadro de Força de SOBREPOR montado em caixa de comando com dimensões mínimas de 600x400x220mm, com barramento para disjuntor caixa moldada e disjuntores DIN de FNT para 100A, placa de montagem - Completo para 24 elementos – QD-AC</t>
  </si>
  <si>
    <t>Minidisjuntor Termomagnético Monopolar de 4,5kA/380V, curva C, com fixações e terminais para cabos</t>
  </si>
  <si>
    <t>16A Circuitos comuns e estab. QGBT/CD01 e CD-ESTAB</t>
  </si>
  <si>
    <t>20A Circuitos comuns e estab. QGBT/CD01 e CD-ESTAB</t>
  </si>
  <si>
    <t>25A Conexão DPS - QGBT/CD01</t>
  </si>
  <si>
    <t>Minidisjuntor Termomagnético Tripolar de 4,5kA/380V, curva C, com fixações e terminais para cabos</t>
  </si>
  <si>
    <t>3x32A - 4,5 kA - CD-BK / CD-ESTAB</t>
  </si>
  <si>
    <t>3x40A - 4,5 kA - CD-AC</t>
  </si>
  <si>
    <t>3x25A - 4,5 kA - CD-AC</t>
  </si>
  <si>
    <t>3x16A - 4,5 kA - CD-BK</t>
  </si>
  <si>
    <t>Disjuntor Termomagnético Tripolar em caixa moldada de 18kA/380V, com fixações e terminais para cabos</t>
  </si>
  <si>
    <t>3x150A - 18 kA, 3VF22 - QGBT/CD01</t>
  </si>
  <si>
    <t>3x63A - 18 kA, 3VF22 - QGBT/CD01 /CD-BK / CD-ESTAB</t>
  </si>
  <si>
    <t>3x100A - 18 kA, 3VF22 - CD-AC</t>
  </si>
  <si>
    <t>Dispositivos DR, Supressores de transientes e cabos elétricos alimentadores</t>
  </si>
  <si>
    <t>Dispositivo DR 2x25A sensibilidade 30mA - QGBT/CD01 e CD-BK</t>
  </si>
  <si>
    <t>Dispositivo DR 4x63A sensibilidade 300mA - QGBT/CD01</t>
  </si>
  <si>
    <t>Supressores para transientes DPS 3F 45kA , Classe I 275V - QGBT/CD01</t>
  </si>
  <si>
    <t>Luminárias, interruptores e tomadas</t>
  </si>
  <si>
    <t>Luminária arandela de Sobrepor - Lâmpada led 7 W .</t>
  </si>
  <si>
    <t>Sensor de presença omnidirecional com retardo 10 min, 220V/127V, 250VA</t>
  </si>
  <si>
    <t>Luminária de emergência - fornecimento e instalação</t>
  </si>
  <si>
    <t>Interruptor simples em caixa de alumínio de embutir 4'x2'. Ref. Iriel, Tramontina ou equivalente</t>
  </si>
  <si>
    <t>Interruptor duplo em caixa de alumínio de embutir 4'x2'. Ref. Iriel, Tramontina ou equivalente</t>
  </si>
  <si>
    <t>Interruptor triplo em caixa de alumínio de embutir 4'x2'. Ref. Iriel, Tramontina ou equivalente</t>
  </si>
  <si>
    <t xml:space="preserve">Conjunto de duas tomadas 2P+T(NBR 14136) 20A (preta) em caixa metálica condulete 4x2". </t>
  </si>
  <si>
    <t>Conjunto Plugs Macho/Femea 2P+T 10A/250V NBR 14136 (ligação luminária)</t>
  </si>
  <si>
    <t>Canaleta aluminio de sobrepor, tomadas e acessórios</t>
  </si>
  <si>
    <r>
      <t xml:space="preserve">Canaleta de alumínio </t>
    </r>
    <r>
      <rPr>
        <sz val="10"/>
        <rFont val="Calibri"/>
        <family val="2"/>
      </rPr>
      <t xml:space="preserve">dupla de 73x25mm com tampa de encaixe (Pintura eletrostática branca). Ref. Dutotec ou equivalente </t>
    </r>
  </si>
  <si>
    <t>Adaptador 2x3/4"  específica de canaleta de aluminio 73x25mm. Ref. Dutotec</t>
  </si>
  <si>
    <t xml:space="preserve">Porta Equipamento para Três Blocos, BRANCO,  específica de canaleta de aluminio . Ref. Dutotec ou equivalente </t>
  </si>
  <si>
    <t xml:space="preserve">Bloco Cego - BRANCO  específica de canaleta de aluminio. Ref. Dutotec ou equivalente </t>
  </si>
  <si>
    <t xml:space="preserve">Bloco tomada 2P+T(NBR 14136) 20A (vermelha) específica de canaleta de aluminio. Ref. Dutotec ou equivalente </t>
  </si>
  <si>
    <t xml:space="preserve">Bloco tomada 2P+T(NBR 14136) 20A (azul) específica de canaleta de aluminio. Ref. Dutotec ou equivalente </t>
  </si>
  <si>
    <t>Condutor de cobre unipolar flexível, HF (Não Halogenado), 70°C 450/750V. Ref. Afitox, Afumex ou equivalente</t>
  </si>
  <si>
    <t>Eletroduto de aço galvanizado semipesado</t>
  </si>
  <si>
    <t>ø 20mm (3/4").</t>
  </si>
  <si>
    <t>ø 25mm (1").</t>
  </si>
  <si>
    <t>ø 50mm (2").</t>
  </si>
  <si>
    <t>Eletrodutos corrugados e aterramento</t>
  </si>
  <si>
    <t>Corrugado com Alma (Ref. Sealtube) de 3/4" - PRETO</t>
  </si>
  <si>
    <t>Corrugado com Alma (Ref. Sealtube) de 1" - PRETO</t>
  </si>
  <si>
    <t>Haste de aterramento cobreada 3m x 3/4". Ref. Intelli ou equivalente</t>
  </si>
  <si>
    <t>Caixa de inspeção de aterramento 300mm</t>
  </si>
  <si>
    <t>Eletrocalhas, perfilados e acessórios</t>
  </si>
  <si>
    <t>Eletrocalha metálica perfurada 200x100mm, chapa #24</t>
  </si>
  <si>
    <t>Tampa para eletrocalha 200mm</t>
  </si>
  <si>
    <t xml:space="preserve">Suporte suspensão para eletrocalha 200x100mm </t>
  </si>
  <si>
    <t>Curva vertical de inversão para eletrocalha 200x100mm</t>
  </si>
  <si>
    <t>Curva horizontal 90° para eletrocalha 200x100mm</t>
  </si>
  <si>
    <t>Acessório "T" horizontal para eletrocalha 200x100mm</t>
  </si>
  <si>
    <t>Saída eletrocalha horizontal para perfilado</t>
  </si>
  <si>
    <t>Saída eletrocalha hoizontal para eletroduto</t>
  </si>
  <si>
    <t>Emenda interna tipo "U" para eletrocalha 200x100mm</t>
  </si>
  <si>
    <t>Acoplamento para eletrocalha 200x100mm</t>
  </si>
  <si>
    <t>Perfilado 38x38mm chapa #18</t>
  </si>
  <si>
    <t>Suporte longo para perfilado 38x38mm</t>
  </si>
  <si>
    <t xml:space="preserve">Emendas Internas ("I", "L") para perfilado 38x38mm  </t>
  </si>
  <si>
    <t>Derivação lateral para eletroduto 3/4"</t>
  </si>
  <si>
    <t>Vergalhão rosca total 1/4"</t>
  </si>
  <si>
    <t>Chumbador rosca interna 1/4"</t>
  </si>
  <si>
    <t>INSTALAÇÕES AUTOMAÇÃO (ELÉTRICA E SINAL)</t>
  </si>
  <si>
    <t>Quadro de Força de SOBREPOR montado em caixa de comando com dimensões mínimas de 750x550x220mm, com barramento para disjuntor caixa moldada e disjuntores DIN de FNT para 100A, placa de montagem - Completo para 36 elementos – CD ESTAB</t>
  </si>
  <si>
    <t>Quadro de Força de SOBREPOR montado em caixa de comando com dimensões mínimas de 500x400x220mm, com barramento para disjuntor caixa moldada e disjuntores DIN de FNT para 80A, placa de montagem - Completo para 16 elementos  - CDBK</t>
  </si>
  <si>
    <t>Quadro de comando de sobrepor em chapa de aço e pintura a pó cor cinza RAL 9002 com dimensões minimas de 500x400x170mm, com placa de montagem cor laranja RAL 2004, com canaleta de PVC e trilhos para fixação dos equipamentos - CD-Timer</t>
  </si>
  <si>
    <t>Quadro de comando de sobrepor em chapa de aço e pintura a pó cor cinza RAL 9002 com dimensões minimas de 400x300x200mm, com placa de montagem cor laranja RAL 2004, com canaleta de PVC e trilhos para fixação dos equipamentos - CD-Automação SAA</t>
  </si>
  <si>
    <t>Interruptores e tomadas</t>
  </si>
  <si>
    <t>Conjunto de duas tomadas 2P+T(NBR 14136) 20A (preta) em caixa metálica de embutir 4x2"</t>
  </si>
  <si>
    <t>Caixa de Derivação 25 Tipo X, 1x1 branca especifica para canaleta aluminio. Ref. Dutotec ou equivalente</t>
  </si>
  <si>
    <t>Adaptador 2x3/4" específica de canaleta de aluminio 73x25mm. Ref. Dutotec ou equivalente</t>
  </si>
  <si>
    <t xml:space="preserve">Porta Equipamento para trêsb blocos, cor branca, específica de canaleta de aluminio. Ref. Dutotec ou equivalente </t>
  </si>
  <si>
    <t>Bloco Cego - cor branca,  específica de canaleta de aluminio. Ref. Dutotec ou equivalente</t>
  </si>
  <si>
    <t>Bloco tomada 2P+T(NBR 14136) 20A (preta) específica de canaleta de aluminio. Ref. Dutotec ou equivalente</t>
  </si>
  <si>
    <t>Caixa de piso SQR Rotation Dupla tipo de Nível com espaço para 4 tomadas 2P+T 20A/250V NBR 14136  e 4 tomadas RJ45, completa com janela prensa cabos, tampa lisa de alumínio polido e arremates de piso, parafusos reguladores,  com duas tomadas NBR.20A (preta), mais duas tomadas RJ45, completa com janela prensa cabos, tampa lisa de alumínio polido e arremates de piso, parafusos reguladores,  com duas tomadas NBR.20A (preta), mais duas tomadas RJ45. Ref. Dutotec</t>
  </si>
  <si>
    <t>Condutor de cobre unipolar flexível, HF(Não Halogenado), 70ºC 450/750V. Ref. Afumex, Afitox ou equivalente</t>
  </si>
  <si>
    <t>Eletroduto de aço galvanizado semipesado e acessórios</t>
  </si>
  <si>
    <t>ø 20mm (3/4")</t>
  </si>
  <si>
    <t>ø 25mm (1")</t>
  </si>
  <si>
    <t xml:space="preserve">Caixa de passagem com tampa tipo condulete diam 20mm, com pintura epóxi-poliester na cor cinza. Ref. Forjasul, Wetzel ou equivalente </t>
  </si>
  <si>
    <t xml:space="preserve">Conector tipo box reto para condulete diam 20mm. Ref. Forjasul, Wetzel ou equivalente </t>
  </si>
  <si>
    <t>Conector tipo box reto para condulete diam 25mm. Ref. Forjasul, Wetzel ou equivalente</t>
  </si>
  <si>
    <t xml:space="preserve">Caixa de passagem com tampa tipo condulete diam 25mm, com pintura epóxi-poliester na cor cinza. Ref. Forjasul, Wetzel ou equivalente </t>
  </si>
  <si>
    <t>Equipamentos automação</t>
  </si>
  <si>
    <t>Temporizador horário semanal/Timer para iluminação interna/externa/ar condicionado modelo RTST-20 da Coel ou equivalente</t>
  </si>
  <si>
    <t>Mini Contator Tripolar de 25A, Ref. WEG, Siemens ou equivalente</t>
  </si>
  <si>
    <t>Banco de capacitores trifásico fixo de 2,1 kVAr em 220VAC, em caixa ABS com tampa, com dispositivos anti-explosão, disjuntor de proteção e distorção máxima de harmônicas de 3%</t>
  </si>
  <si>
    <t>Chave reversora 63A com 04 câmaras. Ref.  Semitrans ou equivalente</t>
  </si>
  <si>
    <t>Quadro de Comando para Caixa da reversora - 210x185x120 mm, com tampa removível. Ref. Cemar CMS 913233 ou equivalente</t>
  </si>
  <si>
    <t>Pontos para transmissão de dados</t>
  </si>
  <si>
    <t>Tomada RJ45, Categoria 5e, em caixa metálica de embutir 4x2"</t>
  </si>
  <si>
    <t>Conjunto de 2 tomadas RJ45 Categoria 5e, em caixa metálica de embutir 4x2"</t>
  </si>
  <si>
    <t>Tomada rj45, 8 fios, cat 5e (apenas modulo)</t>
  </si>
  <si>
    <t>Conector RJ45 Fêmea padrão IEEE 802.3, categoria 5e. Ref. Furukawa ou equivalente</t>
  </si>
  <si>
    <t>Cabo tipo UTP 4 pares, categoria 5e, modelo MULTI-LAN, com baixa emissão de gases (tipo LSZH). Ref. Furukawa ou equivalente</t>
  </si>
  <si>
    <t>Rack padrão 19" tipo gabinete fechado com porta de vidro com chave, Cor RAL 7032, próprio para cabeamento estruturado de 24 Us, profundidade interna de 600 mm. Fixado na parede com 01 (uma) bandeja de 04 (quatro) apoios e 130 conjuntos de parafusos porca/gaiola e 07(sete) organizadores de cabos.</t>
  </si>
  <si>
    <t>Patch Panel, Categoria 5e, com 24 portas, altura 1U, para Rack 19" padrão IEEE802.3. Ref. Furukawa ou equivalente</t>
  </si>
  <si>
    <t>Patch Cord 2,5m, Categoria 5e (Estações de Trabalho)</t>
  </si>
  <si>
    <t>Patch Cord 1,0m, Categoria 5e (Rack)</t>
  </si>
  <si>
    <t>Régua de 1Ux19" com 8 tomadas 2P+T de 20A/250V em ângulo de 45°, em conformidade com NBR 13249</t>
  </si>
  <si>
    <t xml:space="preserve">Acessórios diversos (Conectores condulete, parafusos, porcas, arruelas, abraçadeiras, etc) para instalação e montagem </t>
  </si>
  <si>
    <t>INSTALAÇÕES TELEFÔNICAS</t>
  </si>
  <si>
    <t>Tubulações secundárias com esperas telefônicas</t>
  </si>
  <si>
    <t>Cabo CIT-50-20 pares com condutores rígidos de cobre estanhado com diâmetro 0,50 mm, blindagem com fita de alumínio, isolamento PVC cinza e seguirão as normas TELEBRAS (SPT-235-310-702) (Entrada Linhas)</t>
  </si>
  <si>
    <t>Cabo CIT-50-10 pares com condutores rígidos de cobre estanhado com diâmetro 0,50 mm, blindagem com fita de alumínio, isolamento PVC cinza e seguirão as normas TELEBRAS (SPT-235-310-702)</t>
  </si>
  <si>
    <t>Caixa de Passagem metalica de sobrepor com tampa 300x300x100. Ref. Cemar ou equivalente</t>
  </si>
  <si>
    <t>Acessórios internos para montagem DG</t>
  </si>
  <si>
    <t>Bloco de inserção engate rápido com corte M10 LSA Plus com bastidor completo</t>
  </si>
  <si>
    <t xml:space="preserve">Bloco de proteção para centelhadores tripolares  10 pares </t>
  </si>
  <si>
    <t>Centelhador tripolar 230-5 A/5 kA</t>
  </si>
  <si>
    <t>Barra de terra  para Bloco M10</t>
  </si>
  <si>
    <t xml:space="preserve">Caixa de distribuição padrão Concessionária </t>
  </si>
  <si>
    <t>N. 3 (400x400x120mm) - Sobrepor metálico</t>
  </si>
  <si>
    <t xml:space="preserve">INSTALAÇÕES DE ALARME </t>
  </si>
  <si>
    <t>Quadro  de sobrepor montado em caixa de comando com dimensões minimas de 600x500x200mm com porta frontal em aço cego para comportar a Central de Alarme CENTRAL REMOTA</t>
  </si>
  <si>
    <t>Eletroduto aço galvanizado ø25mm</t>
  </si>
  <si>
    <t>Caixa de passagem com tampa tipo condulete diam 25mm, com pintura epóxi-poliester na cor cinza. Ref. Forjasul, Wetzel ou equivalente</t>
  </si>
  <si>
    <t>Cabo tipo UTP 4 pares, categoria 6, modelo MULTI-LAN, com baixa emissão de gases (tipo LSZH). Ref. Furukawa ou equivalente</t>
  </si>
  <si>
    <t>Quadro de sobrepor montado em caixa de comando com dimensões minimas de 400x300x200mm com porta frontal em aço cego CD RDY/MDR</t>
  </si>
  <si>
    <t>Cabo CIT-50-5 pares com condutores rígidos de cobre estanhado com diâmetro 0,50 mm, isolamento externo em PVC cinza e seguirão as normas TELEBRAS (SPT-235-310-702)</t>
  </si>
  <si>
    <t>INSTALAÇÕES  CFTV</t>
  </si>
  <si>
    <t>Rack Fechado Tamanho 19” x 12 Us x 600 mm, completo, cor Cinza RAL 7032, um patch panel de 24 posições categoria 6, organizador de cabos, fechaduras em todas as aberturas, porta frontal e teto em aço cego e portas laterais com aletas para ventilação</t>
  </si>
  <si>
    <t>Conector RJ45 keystone categoria 6, vias de contato produzidas em bronze fosforoso com camadas de 2,54 m de níquel e 1,27 m de ouro. Ref. Furukawa ou equivalente</t>
  </si>
  <si>
    <t>Patch Panel categoria 6 - 24 portas padrão IEEE 802.3, categoria 6. Ref. Furukawa ou equivalente</t>
  </si>
  <si>
    <t>Certificação de pontos RJ45-cat. 6</t>
  </si>
  <si>
    <t xml:space="preserve">Guia/Organizador de cabos para RACK 19". Ref. Furukawa ou equivalente </t>
  </si>
  <si>
    <t>IV</t>
  </si>
  <si>
    <t>6.1.1</t>
  </si>
  <si>
    <t>6.1.2</t>
  </si>
  <si>
    <t>6.1.3</t>
  </si>
  <si>
    <t>6.2.2</t>
  </si>
  <si>
    <t>7.1</t>
  </si>
  <si>
    <t>7.2</t>
  </si>
  <si>
    <t>8.1</t>
  </si>
  <si>
    <t>8.2</t>
  </si>
  <si>
    <t>8.3</t>
  </si>
  <si>
    <t>8.4</t>
  </si>
  <si>
    <t>9.1</t>
  </si>
  <si>
    <t>9.1.1</t>
  </si>
  <si>
    <t>9.1.2</t>
  </si>
  <si>
    <t>9.1.3</t>
  </si>
  <si>
    <t>9.1.4</t>
  </si>
  <si>
    <t>9.1.5</t>
  </si>
  <si>
    <t>9.1.6</t>
  </si>
  <si>
    <t>9.1.7</t>
  </si>
  <si>
    <t>9.2</t>
  </si>
  <si>
    <t>9.3</t>
  </si>
  <si>
    <t>9.3.1</t>
  </si>
  <si>
    <t>9.3.2</t>
  </si>
  <si>
    <t>9.3.3</t>
  </si>
  <si>
    <t>9.3.4</t>
  </si>
  <si>
    <t>9.3.5</t>
  </si>
  <si>
    <t>9.3.6</t>
  </si>
  <si>
    <t>9.4</t>
  </si>
  <si>
    <t>9.4.1</t>
  </si>
  <si>
    <t>9.4.3</t>
  </si>
  <si>
    <t>9.4.2</t>
  </si>
  <si>
    <t>9.4.4</t>
  </si>
  <si>
    <t>9.5</t>
  </si>
  <si>
    <t>9.5.1</t>
  </si>
  <si>
    <t>9.5.2</t>
  </si>
  <si>
    <t>10.1</t>
  </si>
  <si>
    <t>10.2</t>
  </si>
  <si>
    <t>10.3</t>
  </si>
  <si>
    <t>11.1</t>
  </si>
  <si>
    <t>11.1.1</t>
  </si>
  <si>
    <t>11.1.2</t>
  </si>
  <si>
    <t>11.2</t>
  </si>
  <si>
    <t>11.2.1</t>
  </si>
  <si>
    <t>11.3</t>
  </si>
  <si>
    <t>11.3.1</t>
  </si>
  <si>
    <t>12.1</t>
  </si>
  <si>
    <t>12.2</t>
  </si>
  <si>
    <t>12.3</t>
  </si>
  <si>
    <t>12.4</t>
  </si>
  <si>
    <t>12.5</t>
  </si>
  <si>
    <t>12.6</t>
  </si>
  <si>
    <t>12.7</t>
  </si>
  <si>
    <t>12.8</t>
  </si>
  <si>
    <t>12.9</t>
  </si>
  <si>
    <t>12.10</t>
  </si>
  <si>
    <t>12.11</t>
  </si>
  <si>
    <t>12.12</t>
  </si>
  <si>
    <t>12.13</t>
  </si>
  <si>
    <t>13.1</t>
  </si>
  <si>
    <t>13.3</t>
  </si>
  <si>
    <t>13.2</t>
  </si>
  <si>
    <t>13.4</t>
  </si>
  <si>
    <t>13.5</t>
  </si>
  <si>
    <t>13.6</t>
  </si>
  <si>
    <t>13.7</t>
  </si>
  <si>
    <t>13.8</t>
  </si>
  <si>
    <t>13.9</t>
  </si>
  <si>
    <t>14.1</t>
  </si>
  <si>
    <t>14.4</t>
  </si>
  <si>
    <t>14.2</t>
  </si>
  <si>
    <t>14.3</t>
  </si>
  <si>
    <t>14.5</t>
  </si>
  <si>
    <t>15.1</t>
  </si>
  <si>
    <t>16.1</t>
  </si>
  <si>
    <t>16.2</t>
  </si>
  <si>
    <t>16.3</t>
  </si>
  <si>
    <t>16.4</t>
  </si>
  <si>
    <t>16.5</t>
  </si>
  <si>
    <t>16.6</t>
  </si>
  <si>
    <t>16.7</t>
  </si>
  <si>
    <t>16.8</t>
  </si>
  <si>
    <t>17.1</t>
  </si>
  <si>
    <t>17.2</t>
  </si>
  <si>
    <t>17.3</t>
  </si>
  <si>
    <t>17.4</t>
  </si>
  <si>
    <t>17.5</t>
  </si>
  <si>
    <t>17.6</t>
  </si>
  <si>
    <t>18.1</t>
  </si>
  <si>
    <t>18.2</t>
  </si>
  <si>
    <t>18.3</t>
  </si>
  <si>
    <t>18.4</t>
  </si>
  <si>
    <t>18.5</t>
  </si>
  <si>
    <t>18.6</t>
  </si>
  <si>
    <t>SISTEMA DE DISTRIBUIÇÃO DE AR</t>
  </si>
  <si>
    <t>19.1</t>
  </si>
  <si>
    <t>19.2</t>
  </si>
  <si>
    <t>19.3</t>
  </si>
  <si>
    <t>20.1</t>
  </si>
  <si>
    <t>20.2</t>
  </si>
  <si>
    <t>21.1</t>
  </si>
  <si>
    <t>21.2</t>
  </si>
  <si>
    <t>22.3.2</t>
  </si>
  <si>
    <t>22.3.3</t>
  </si>
  <si>
    <t>22.3.4</t>
  </si>
  <si>
    <t>22.4</t>
  </si>
  <si>
    <t>22.4.1</t>
  </si>
  <si>
    <t>22.4.2</t>
  </si>
  <si>
    <t>22.4.3</t>
  </si>
  <si>
    <t>22.4.4</t>
  </si>
  <si>
    <t>22.4.5</t>
  </si>
  <si>
    <t>22.4.6</t>
  </si>
  <si>
    <t>22.4.7</t>
  </si>
  <si>
    <t>22.4.8</t>
  </si>
  <si>
    <t>22.4.9</t>
  </si>
  <si>
    <t>22.5</t>
  </si>
  <si>
    <t>22.5.1</t>
  </si>
  <si>
    <t>22.5.2</t>
  </si>
  <si>
    <t>22.5.3</t>
  </si>
  <si>
    <t>22.5.4</t>
  </si>
  <si>
    <t>22.5.5</t>
  </si>
  <si>
    <t>22.5.6</t>
  </si>
  <si>
    <t>22.5.7</t>
  </si>
  <si>
    <t>22.5.8</t>
  </si>
  <si>
    <t>22.5.9</t>
  </si>
  <si>
    <t>22.5.10</t>
  </si>
  <si>
    <t>22.6</t>
  </si>
  <si>
    <t>22.6.1</t>
  </si>
  <si>
    <t>22.7</t>
  </si>
  <si>
    <t>22.7.1</t>
  </si>
  <si>
    <t>22.7.2</t>
  </si>
  <si>
    <t>22.7.3</t>
  </si>
  <si>
    <t>22.7.4</t>
  </si>
  <si>
    <t>22.8</t>
  </si>
  <si>
    <t>22.8.1</t>
  </si>
  <si>
    <t>22.8.2</t>
  </si>
  <si>
    <t>22.8.3</t>
  </si>
  <si>
    <t>RETIRADA E DESCARTE</t>
  </si>
  <si>
    <t>RECOMPOSIÇÕES</t>
  </si>
  <si>
    <t>23.1</t>
  </si>
  <si>
    <t>23.1.1</t>
  </si>
  <si>
    <t>23.1.2</t>
  </si>
  <si>
    <t>23.1.3</t>
  </si>
  <si>
    <t>23.1.4</t>
  </si>
  <si>
    <t>23.2</t>
  </si>
  <si>
    <t>23.2.1</t>
  </si>
  <si>
    <t>23.2.2</t>
  </si>
  <si>
    <t>23.2.5</t>
  </si>
  <si>
    <t>23.2.6</t>
  </si>
  <si>
    <t>23.2.7</t>
  </si>
  <si>
    <t>23.2.8</t>
  </si>
  <si>
    <t>23.2.9</t>
  </si>
  <si>
    <t>23.2.10</t>
  </si>
  <si>
    <t>23.4</t>
  </si>
  <si>
    <t>23.4.1</t>
  </si>
  <si>
    <t>23.4.2</t>
  </si>
  <si>
    <t>23.5</t>
  </si>
  <si>
    <t>23.5.1</t>
  </si>
  <si>
    <t>23.5.2</t>
  </si>
  <si>
    <t>23.5.3</t>
  </si>
  <si>
    <t>23.5.4</t>
  </si>
  <si>
    <t>23.5.5</t>
  </si>
  <si>
    <t>23.5.6</t>
  </si>
  <si>
    <t>24.1.1</t>
  </si>
  <si>
    <t>24.1</t>
  </si>
  <si>
    <t>24.1.2</t>
  </si>
  <si>
    <t>24.1.3</t>
  </si>
  <si>
    <t>24.1.4</t>
  </si>
  <si>
    <t>25.1</t>
  </si>
  <si>
    <t>25.2</t>
  </si>
  <si>
    <t>25.3</t>
  </si>
  <si>
    <t>25.4</t>
  </si>
  <si>
    <t>25.5</t>
  </si>
  <si>
    <t>25.6</t>
  </si>
  <si>
    <t>25.7</t>
  </si>
  <si>
    <t>25.8</t>
  </si>
  <si>
    <t>25.9</t>
  </si>
  <si>
    <t>26.1</t>
  </si>
  <si>
    <t>26.2</t>
  </si>
  <si>
    <t>26.3</t>
  </si>
  <si>
    <t>26.4</t>
  </si>
  <si>
    <t>26.5</t>
  </si>
  <si>
    <t>26.6</t>
  </si>
  <si>
    <t>26.7</t>
  </si>
  <si>
    <t>26.8</t>
  </si>
  <si>
    <t>26.9</t>
  </si>
  <si>
    <t>23.6</t>
  </si>
  <si>
    <t>23.6.1</t>
  </si>
  <si>
    <t>23.6.2</t>
  </si>
  <si>
    <t>23.6.3</t>
  </si>
  <si>
    <t>23.6.4</t>
  </si>
  <si>
    <t>23.6.5</t>
  </si>
  <si>
    <t>24.2</t>
  </si>
  <si>
    <t>24.2.1</t>
  </si>
  <si>
    <t>24.2.2</t>
  </si>
  <si>
    <t>24.2.3</t>
  </si>
  <si>
    <t>24.2.4</t>
  </si>
  <si>
    <t>24.3</t>
  </si>
  <si>
    <t>24.3.1</t>
  </si>
  <si>
    <t>24.3.2</t>
  </si>
  <si>
    <t>22.6.2</t>
  </si>
  <si>
    <t>22.6.3</t>
  </si>
  <si>
    <t>22.6.4</t>
  </si>
  <si>
    <t>22.6.5</t>
  </si>
  <si>
    <t>22.6.6</t>
  </si>
  <si>
    <t>22.8.4</t>
  </si>
  <si>
    <t>22.8.5</t>
  </si>
  <si>
    <t>23.3</t>
  </si>
  <si>
    <t>23.3.1</t>
  </si>
  <si>
    <t>SUBTOTAL DESMOBILIZAÇÃO ANTIGO</t>
  </si>
  <si>
    <t>RETIRADA POR EMPRESA ESPECIALIZADA SENDO QUE TODOS OS ITENS DEVERÃO SER EMBALADOS EM PLÁSTICO BOLHA, IDENTIFICADOS, TRANSPORTADOS E ENTREGUES NA BAGERGS EM CANOAS/RS</t>
  </si>
  <si>
    <t>17.7</t>
  </si>
  <si>
    <t>17.8</t>
  </si>
  <si>
    <t>17.9</t>
  </si>
  <si>
    <t>17.10</t>
  </si>
  <si>
    <t>17.11</t>
  </si>
  <si>
    <t>SUBTOTAL OBRAS CIVIS + DESMOBILIZAÇÃO ANTIGO</t>
  </si>
  <si>
    <t>REDES FRIGORÍGENAS, DRENOS E ACESSÓRIOS</t>
  </si>
  <si>
    <t>21.3</t>
  </si>
  <si>
    <t>SUBTOTAL INSTALAÇÕES ELÉTRICAS</t>
  </si>
  <si>
    <t>SUBTOTAL INSTALAÇÕES DE ALARME</t>
  </si>
  <si>
    <t>SUBTOTAL INSTALAÇÕES TELEFÔNICAS</t>
  </si>
  <si>
    <t>SUBTOTAL INSTALAÇÕES CFTV</t>
  </si>
  <si>
    <t>SUBTOTAL INSTALAÇÕES ELÉTRICAS, LÓGICA, TELEFONIA, ALARME E CFTV</t>
  </si>
  <si>
    <t xml:space="preserve">SUBTOTAL GERAL </t>
  </si>
  <si>
    <t xml:space="preserve">PC Tarifa -Porta Cartaz modelo novo 54 x 74cm </t>
  </si>
  <si>
    <t>Móvel divisor de ambientes em vido transparentes 4mm, requadro de alumínio com pintura eletrostática, cor branco, nas dimensões de 1,20mx1,80m. Inclui: fornecimento, montagem, adesivo jateado intecalado (faixa de 12cm)  até 0,90cm  e adesivo jateado acima disto, conforme projeto</t>
  </si>
  <si>
    <t>Biombos em vidro liso transparente 4mm, requadro de alumínio com pintura eletrostática, cor branco, nas dimensões de 1,20mx1,40m. Inclui: fornecimento, montagem, adesivos jateados intercalados (faixa de 12cm), perfil REF. ALCOA 30-026 ou equivalente, pés e sapatas, conforme manual de programação visual.</t>
  </si>
  <si>
    <t xml:space="preserve">Móvel Divisor de Sigilo em estrutura de MDF com acabamento em melamina cor branco para suporte de TV corporativa e vido transparentes 4mm, com 2 requadros de alumínio com pintura eletrostática, cor branco, nas dimensões de 0,55x1,80m. Inclui: fornecimento, montagem, adesivo jateado intecalado (faixa de 12cm)  até 0,90cm  e adesivo jateado acima disto, conforme projeto </t>
  </si>
  <si>
    <t>Luminária de Sobrepor - para quatro lâmpadas tubulares led T8 (4x9 - 10W), instalação em forro com modelação de 625x625mm,  com refletor parabólico e aletas de alumínio com pintura eletrostática brilhante de alta refletância e alta pureza 99,85%. Soquete tipo push-in G-13 de engate rápido, rotor de segurança em policarbonato e contatos em bronze fosforoso, completa. Certificação CE, Garantia de mínima de 02 Anos. Ref. Intral LSE-100 ou equivalente.</t>
  </si>
  <si>
    <t xml:space="preserve">
Montagem e desmontagem de andaime modular fachadeiro, com piso metálico, de acordo com normativas vigentes. Fornecer ART de projeto e execução. 
</t>
  </si>
  <si>
    <t>Placa metálica máquina autoatendimento, placas pendentes e das portas dos sanitários</t>
  </si>
  <si>
    <t>Móvel divisor de ambientes em vido transparentes 4mm, requadro de alumínio com pintura eletrostática, cor branco, nas dimensões de 9,8mx1,80m. Inclui: fornecimento, montagem, adesivos jateados intercalados (faixa de 12cm), conforme projeto</t>
  </si>
  <si>
    <t>Brise frontal em alumínio na horizontal na cor branca (FACHADAS)</t>
  </si>
  <si>
    <t>Cabo PP 3x2,5mm²</t>
  </si>
  <si>
    <t>Cabo blindado, 2 x 0,75mm²</t>
  </si>
  <si>
    <t>m²</t>
  </si>
  <si>
    <t>Junção Y em PVC linha leve, ø150mm</t>
  </si>
  <si>
    <t>Redução excêntrica em PVC 150 x 100mm</t>
  </si>
  <si>
    <t>Duto circular flexível sem isolamento térmico, ø4"</t>
  </si>
  <si>
    <t>Ventilador helicocentrífugo, fabricado em polipropileno, rolamento de esferas blindado,  acionamento por sensor de presença modelo TD 500/150 marca Soler &amp; Palau ou equivalente técnico</t>
  </si>
  <si>
    <t>Conjunto split dutado 24.000Btu/h, quente e frio, evaporadora modelo duto. Fluído refrigerante isento de cloro (HFC). Acionamento por controle remoto com fio.</t>
  </si>
  <si>
    <t>Grade de segurança padrão Banrisul c/barra de aço circular diâmetro 5/8", dimensões e especificações conforme projeto (proteção - tomada de ar externa)</t>
  </si>
  <si>
    <t>6.2.1</t>
  </si>
  <si>
    <t>6.3</t>
  </si>
  <si>
    <t>ELEMENTOS METÁLICOS</t>
  </si>
  <si>
    <t>20.3</t>
  </si>
  <si>
    <t>6.3.1</t>
  </si>
  <si>
    <t>6.3.2</t>
  </si>
  <si>
    <t>FERRO</t>
  </si>
  <si>
    <t>ESQUADRIAS PADRÃO BANRISUL (SAA)</t>
  </si>
  <si>
    <t>6.4</t>
  </si>
  <si>
    <t>CÉLULA DE SEGURANÇA</t>
  </si>
  <si>
    <t>Vidro balístico</t>
  </si>
  <si>
    <t>6.4.1</t>
  </si>
  <si>
    <t xml:space="preserve">Canaleta de sistema X 50x20mm com tampa de encaixe  Ref. Dutotec ou equivalente </t>
  </si>
  <si>
    <t xml:space="preserve">Caixa de Ligação Sobrepor Sistema X. Ref. Dutotec ou equivalente </t>
  </si>
  <si>
    <t xml:space="preserve">Tampa Cega Sistema X. Ref. Dutotec ou equivalente </t>
  </si>
  <si>
    <t>22.9</t>
  </si>
  <si>
    <t>22.9.1</t>
  </si>
  <si>
    <t>22.9.2</t>
  </si>
  <si>
    <t>22.9.3</t>
  </si>
  <si>
    <t>22.9.4</t>
  </si>
  <si>
    <t>22.9.5</t>
  </si>
  <si>
    <t>22.9.6</t>
  </si>
  <si>
    <t>22.9.7</t>
  </si>
  <si>
    <t>22.9.8</t>
  </si>
  <si>
    <t>22.9.9</t>
  </si>
  <si>
    <t>22.9.10</t>
  </si>
  <si>
    <t>22.9.11</t>
  </si>
  <si>
    <t>22.9.12</t>
  </si>
  <si>
    <t>22.9.13</t>
  </si>
  <si>
    <t>22.9.14</t>
  </si>
  <si>
    <t>22.9.15</t>
  </si>
  <si>
    <t>22.9.16</t>
  </si>
  <si>
    <t>1.4</t>
  </si>
  <si>
    <t>SUBTOTAL INSTALAÇÕES AUTOMAÇÃO (ELÉTRICA E SINAL)</t>
  </si>
  <si>
    <t>Lixeiras em plástico com tampa pedal 75l 34,5x87,5x87,5cm  - cor cinza (COPA)</t>
  </si>
  <si>
    <t>Lixeiras em plástico com tampa 52l 40,5x40,5x69,5cm  - cor cinza (BANCADA SANITÁRIOS)</t>
  </si>
  <si>
    <t>Lixeiras altas em aço inox sem tampa 20l diâmetro 23,5cm - altura 59,8cm (CAIXAS E BEBEDOURO)</t>
  </si>
  <si>
    <t>Lixeiras em aço inox com tampa 11l diâmetro 24,0cm - altura 37,5cm (SANITÁRIOS)</t>
  </si>
  <si>
    <t xml:space="preserve"> Lixeira em polipropileno 11L na cor cinza, diâmetro 23,5cm - altura 28,8cm (FUNCIONÁRIOS)</t>
  </si>
  <si>
    <t>Caixa Passagem metálica 30x30x10cm</t>
  </si>
  <si>
    <t>INTERLIGAÇÃO ELÉTRICA E DE COMANDO</t>
  </si>
  <si>
    <t>Placa de obra em aço galvanizado, conforme resolução CREA, incluir nome do autor e co-autores do projeto, nome da obra e responsáveis técnicos pela execução da obra.</t>
  </si>
  <si>
    <t>Elemento tátil em nylon com aditivo UV, colado com fita dupla-face especial, cor cinza escuro - alerta - INTERNO</t>
  </si>
  <si>
    <t>Elemento tátil em nylon com aditivo UV, colado com fita dupla-face especial, cor cinza escuro - direcional - INTERNO</t>
  </si>
  <si>
    <t>Aplicação manual de tinta látex acrílica cor branco fosco em panos com presença de vãos de edifícios de multiplos pavimentos, garantindo 100% de recobrimento (fachada leste)</t>
  </si>
  <si>
    <t>SERVIÇOS FINAIS</t>
  </si>
  <si>
    <t>15.2</t>
  </si>
  <si>
    <t>Recomposição furos de instalação de ar condicionado, com argamassa sem cal</t>
  </si>
  <si>
    <t>Rodapé em porcelanato idêntico ao piso instalado, h: 7cm (instalar junto às paredes a executar em gesso acartonado, nos dois lados)</t>
  </si>
  <si>
    <t>Demolição de revestimento cerâmico, de forma manual, sem reaproveitamento (adequação banheiros)</t>
  </si>
  <si>
    <t>22.4.4.1</t>
  </si>
  <si>
    <t>22.4.4.2</t>
  </si>
  <si>
    <t>22.7.4.1</t>
  </si>
  <si>
    <t>22.7.4.2</t>
  </si>
  <si>
    <t>22.7.4.3</t>
  </si>
  <si>
    <t>1.0</t>
  </si>
  <si>
    <t>2.0</t>
  </si>
  <si>
    <t>3.0</t>
  </si>
  <si>
    <t>4.0</t>
  </si>
  <si>
    <t>5.0</t>
  </si>
  <si>
    <t>6.0</t>
  </si>
  <si>
    <t>7.0</t>
  </si>
  <si>
    <t>8.0</t>
  </si>
  <si>
    <t>9.0</t>
  </si>
  <si>
    <t>10.0</t>
  </si>
  <si>
    <t>11.0</t>
  </si>
  <si>
    <t>12.0</t>
  </si>
  <si>
    <t>13.0</t>
  </si>
  <si>
    <t>14.0</t>
  </si>
  <si>
    <t>15.0</t>
  </si>
  <si>
    <t>16.0</t>
  </si>
  <si>
    <t>17.0</t>
  </si>
  <si>
    <t>18.0</t>
  </si>
  <si>
    <t>9.5.3</t>
  </si>
  <si>
    <t>9.5.4</t>
  </si>
  <si>
    <t>9.5.5</t>
  </si>
  <si>
    <t>9.6</t>
  </si>
  <si>
    <t>9.6.1</t>
  </si>
  <si>
    <t>9.6.2</t>
  </si>
  <si>
    <t>9.6.3</t>
  </si>
  <si>
    <t>9.6.4</t>
  </si>
  <si>
    <t>9.6.5</t>
  </si>
  <si>
    <t>9.7</t>
  </si>
  <si>
    <t>9.7.1</t>
  </si>
  <si>
    <t>9.7.2</t>
  </si>
  <si>
    <t>19.0</t>
  </si>
  <si>
    <t>19.1.1</t>
  </si>
  <si>
    <t>19.1.2</t>
  </si>
  <si>
    <t>19.1.3</t>
  </si>
  <si>
    <t>19.1.4</t>
  </si>
  <si>
    <t>19.1.5</t>
  </si>
  <si>
    <t>19.1.6</t>
  </si>
  <si>
    <t>19.1.7</t>
  </si>
  <si>
    <t>19.1.8</t>
  </si>
  <si>
    <t>19.1.9</t>
  </si>
  <si>
    <t>19.1.10</t>
  </si>
  <si>
    <t>19.1.11</t>
  </si>
  <si>
    <t>19.1.12</t>
  </si>
  <si>
    <t>19.1.13</t>
  </si>
  <si>
    <t>19.2.1</t>
  </si>
  <si>
    <t>19.2.2</t>
  </si>
  <si>
    <t>19.2.3</t>
  </si>
  <si>
    <t>19.2.4</t>
  </si>
  <si>
    <t>19.2.5</t>
  </si>
  <si>
    <t>19.2.6</t>
  </si>
  <si>
    <t>19.2.7</t>
  </si>
  <si>
    <t>19.2.8</t>
  </si>
  <si>
    <t>19.2.9</t>
  </si>
  <si>
    <t>19.3.1</t>
  </si>
  <si>
    <t>19.3.2</t>
  </si>
  <si>
    <t>19.3.3</t>
  </si>
  <si>
    <t>19.3.4</t>
  </si>
  <si>
    <t>19.3.5</t>
  </si>
  <si>
    <t>19.3.6</t>
  </si>
  <si>
    <t>19.3.7</t>
  </si>
  <si>
    <t>19.3.8</t>
  </si>
  <si>
    <t>19.3.9</t>
  </si>
  <si>
    <t>19.3.10</t>
  </si>
  <si>
    <t>19.3.11</t>
  </si>
  <si>
    <t>19.3.12</t>
  </si>
  <si>
    <t>19.3.13</t>
  </si>
  <si>
    <t>19.3.14</t>
  </si>
  <si>
    <t>19.3.15</t>
  </si>
  <si>
    <t>19.3.16</t>
  </si>
  <si>
    <t>19.3.17</t>
  </si>
  <si>
    <t>20.0</t>
  </si>
  <si>
    <t>20.4</t>
  </si>
  <si>
    <t>20.5</t>
  </si>
  <si>
    <t>20.6</t>
  </si>
  <si>
    <t>20.7</t>
  </si>
  <si>
    <t>20.8</t>
  </si>
  <si>
    <t>20.9</t>
  </si>
  <si>
    <t>20.10</t>
  </si>
  <si>
    <t>21.0</t>
  </si>
  <si>
    <t>22.</t>
  </si>
  <si>
    <t>22.1</t>
  </si>
  <si>
    <t>22.1.1</t>
  </si>
  <si>
    <t>22.1.2</t>
  </si>
  <si>
    <t>22.2</t>
  </si>
  <si>
    <t>22.2.1</t>
  </si>
  <si>
    <t>22.2.2</t>
  </si>
  <si>
    <t>22.2.3</t>
  </si>
  <si>
    <t>22.3</t>
  </si>
  <si>
    <t>22.3.1</t>
  </si>
  <si>
    <t>23.0</t>
  </si>
  <si>
    <t>24.0</t>
  </si>
  <si>
    <t>25.0</t>
  </si>
  <si>
    <t>26.0</t>
  </si>
  <si>
    <t>23.7</t>
  </si>
  <si>
    <t>23.7.1</t>
  </si>
  <si>
    <t>23.7.2</t>
  </si>
  <si>
    <t>23.7.3</t>
  </si>
  <si>
    <t>23.7.4</t>
  </si>
  <si>
    <t>23.7.5</t>
  </si>
  <si>
    <t>23.7.6</t>
  </si>
  <si>
    <t>23.7.7</t>
  </si>
  <si>
    <t>23.7.8</t>
  </si>
  <si>
    <t>23.7.9</t>
  </si>
  <si>
    <t>23.7.10</t>
  </si>
  <si>
    <t>23.7.11</t>
  </si>
  <si>
    <t>Transporte de entulho com caminhão basculante 6 m³, rodovia pavimentada, DMT 0,5 a 1,0km</t>
  </si>
  <si>
    <t>m³</t>
  </si>
  <si>
    <t>Carga manual de entulho em caminhão basculante 6 m³</t>
  </si>
  <si>
    <t>Descarte de resíduos da construção civil em área licenciadas (atentar para legislação local), considerando a densidade aparente de  300kg/m³ de RCC</t>
  </si>
  <si>
    <t>Aplicação manual de tinta látex acrílica cor "Águas do Atlântico (ref. Pantone 300C)", marca Suvinil ou equivalente técnico, garantindo 100% de recobrimento (fachada leste - rendimento da tinta: 21m²/)</t>
  </si>
  <si>
    <t>Aplicação manual de tinta látex acrílica cor branco, marca Suvinil ou equivalente técnico, garantindo 100% de recobrimento (paredes internas - rendimento da tinta: 21m²/)</t>
  </si>
  <si>
    <t>Cabo de cobre unipolar #70,0mm², flexível HF (Não Halogenado), 90°C 0,6/1kV. Ref. Afumex, Afitox ou equivalente - Alimentador do QGBT/CD01</t>
  </si>
  <si>
    <t>Cabo de cobre unipolar #35,0mm², flexível HF (Não Halogenado), 90°C 0,6/1kV. Ref. Afumex, Afitox ou equivalente - Terra Geral do QGBT/CD01</t>
  </si>
  <si>
    <t>Cabo de cobre unipolar #16,0mm², flexível HF (Não Halogenado), 70°C 450/750V. Ref. Afumex, Afitox ou equivalente - Ligações internas do CD-AC</t>
  </si>
  <si>
    <t>Cabo de cobre unipolar #25,0mm², flexível HF (Não Halogenado), 70°C 450/750V. Ref. Afumex, Afitox ou equivalente - Alimentador do CD-ESTAB</t>
  </si>
  <si>
    <t xml:space="preserve">Cabo de cobre PP Cordplast 3x1,5mm² HF (Não Halogenado), 70°C 450/750V. Ref. Afitox, Afumex ou equivalente. (Ligação PGDM, Interfone, Fecho SAA, Ilum. Pórtico, Ligação Luminárias, Totem, Cubo, Sensor Presença) </t>
  </si>
  <si>
    <t>seção 2,5mm² - (iluminação/Tomadas)</t>
  </si>
  <si>
    <t>seção 4,0mm² - (Tomadas)</t>
  </si>
  <si>
    <t>seção 10,0mm² - (Tomada CD BK)</t>
  </si>
  <si>
    <t>Cabo de cobre nu 16mm²</t>
  </si>
  <si>
    <t>Cabo de cobre PP Cordplast 8x1,5mm² HF (Não Halogenado), 70°C 450/750V. Ref. Afitox, Afumex ou equivalente</t>
  </si>
  <si>
    <t>seção 2,5 mm²</t>
  </si>
  <si>
    <t>seção 4,0mm²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</si>
</sst>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R$&quot;\ * #,##0.00_-;\-&quot;R$&quot;\ * #,##0.00_-;_-&quot;R$&quot;\ * &quot;-&quot;??_-;_-@_-"/>
    <numFmt numFmtId="43" formatCode="_-* #,##0.00_-;\-* #,##0.00_-;_-* &quot;-&quot;??_-;_-@_-"/>
    <numFmt numFmtId="164" formatCode="#,##0.00;[Red]#,##0.00"/>
    <numFmt numFmtId="165" formatCode="* #,##0.00\ ;\-* #,##0.00\ ;* \-#\ ;@\ "/>
    <numFmt numFmtId="166" formatCode="00"/>
  </numFmts>
  <fonts count="33" x14ac:knownFonts="1">
    <font>
      <sz val="10"/>
      <name val="MS Sans Serif"/>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sz val="10"/>
      <name val="MS Sans Serif"/>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b/>
      <sz val="10"/>
      <name val="Calibri"/>
      <family val="2"/>
    </font>
    <font>
      <sz val="10"/>
      <name val="Calibri"/>
      <family val="2"/>
    </font>
    <font>
      <sz val="10"/>
      <color rgb="FF000000"/>
      <name val="Calibri"/>
      <family val="2"/>
      <scheme val="minor"/>
    </font>
    <font>
      <sz val="10"/>
      <color rgb="FF222222"/>
      <name val="Calibri"/>
      <family val="2"/>
      <scheme val="minor"/>
    </font>
    <font>
      <b/>
      <sz val="10"/>
      <name val="MS Sans Serif"/>
      <family val="2"/>
    </font>
    <font>
      <sz val="10"/>
      <color indexed="8"/>
      <name val="Calibri"/>
      <family val="2"/>
      <scheme val="minor"/>
    </font>
    <font>
      <sz val="8"/>
      <name val="MS Sans Serif"/>
    </font>
    <font>
      <b/>
      <sz val="10"/>
      <name val="MS Sans Serif"/>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499984740745262"/>
        <bgColor rgb="FF99CCFF"/>
      </patternFill>
    </fill>
  </fills>
  <borders count="26">
    <border>
      <left/>
      <right/>
      <top/>
      <bottom/>
      <diagonal/>
    </border>
    <border>
      <left/>
      <right/>
      <top style="hair">
        <color indexed="64"/>
      </top>
      <bottom style="hair">
        <color indexed="64"/>
      </bottom>
      <diagonal/>
    </border>
    <border>
      <left/>
      <right/>
      <top/>
      <bottom style="thin">
        <color indexed="64"/>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medium">
        <color auto="1"/>
      </top>
      <bottom/>
      <diagonal/>
    </border>
    <border>
      <left style="hair">
        <color theme="3"/>
      </left>
      <right style="hair">
        <color theme="3"/>
      </right>
      <top style="medium">
        <color theme="3"/>
      </top>
      <bottom style="hair">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style="medium">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right style="hair">
        <color theme="3"/>
      </right>
      <top style="medium">
        <color theme="3"/>
      </top>
      <bottom style="hair">
        <color theme="3"/>
      </bottom>
      <diagonal/>
    </border>
    <border>
      <left style="hair">
        <color theme="3"/>
      </left>
      <right/>
      <top style="medium">
        <color theme="3"/>
      </top>
      <bottom style="hair">
        <color theme="3"/>
      </bottom>
      <diagonal/>
    </border>
    <border>
      <left style="hair">
        <color theme="3"/>
      </left>
      <right/>
      <top style="hair">
        <color theme="3"/>
      </top>
      <bottom style="hair">
        <color theme="3"/>
      </bottom>
      <diagonal/>
    </border>
    <border>
      <left/>
      <right style="hair">
        <color theme="3"/>
      </right>
      <top style="hair">
        <color theme="3"/>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s>
  <cellStyleXfs count="15">
    <xf numFmtId="0" fontId="0" fillId="0" borderId="0"/>
    <xf numFmtId="44" fontId="4" fillId="0" borderId="0" applyFont="0" applyFill="0" applyBorder="0" applyAlignment="0" applyProtection="0"/>
    <xf numFmtId="44" fontId="1" fillId="0" borderId="0" applyFont="0" applyFill="0" applyBorder="0" applyAlignment="0" applyProtection="0"/>
    <xf numFmtId="0" fontId="2" fillId="0" borderId="0">
      <alignment vertical="center"/>
    </xf>
    <xf numFmtId="0" fontId="3" fillId="0" borderId="0"/>
    <xf numFmtId="0" fontId="4" fillId="0" borderId="0"/>
    <xf numFmtId="0" fontId="1" fillId="0" borderId="0"/>
    <xf numFmtId="40"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4" fillId="0" borderId="0" applyFont="0" applyFill="0" applyBorder="0" applyAlignment="0" applyProtection="0"/>
    <xf numFmtId="0" fontId="17" fillId="0" borderId="0"/>
    <xf numFmtId="9" fontId="17" fillId="0" borderId="0" applyBorder="0" applyProtection="0"/>
    <xf numFmtId="165" fontId="17" fillId="0" borderId="0" applyBorder="0" applyProtection="0"/>
    <xf numFmtId="43" fontId="14" fillId="0" borderId="0" applyFont="0" applyFill="0" applyBorder="0" applyAlignment="0" applyProtection="0"/>
  </cellStyleXfs>
  <cellXfs count="277">
    <xf numFmtId="0" fontId="0" fillId="0" borderId="0" xfId="0"/>
    <xf numFmtId="0" fontId="15" fillId="0" borderId="0" xfId="0" applyFont="1" applyProtection="1">
      <protection hidden="1"/>
    </xf>
    <xf numFmtId="0" fontId="16" fillId="0" borderId="0" xfId="0" applyFont="1" applyProtection="1">
      <protection hidden="1"/>
    </xf>
    <xf numFmtId="0" fontId="15" fillId="0" borderId="0" xfId="0" applyFont="1" applyFill="1" applyProtection="1">
      <protection hidden="1"/>
    </xf>
    <xf numFmtId="0" fontId="15" fillId="0" borderId="0" xfId="0" applyFont="1" applyFill="1" applyBorder="1" applyAlignment="1" applyProtection="1">
      <protection hidden="1"/>
    </xf>
    <xf numFmtId="0" fontId="15" fillId="0" borderId="0" xfId="0" applyFont="1" applyFill="1" applyBorder="1" applyProtection="1">
      <protection hidden="1"/>
    </xf>
    <xf numFmtId="0" fontId="6" fillId="0" borderId="0" xfId="0" applyFont="1" applyAlignment="1" applyProtection="1">
      <alignment vertical="center" wrapText="1"/>
      <protection hidden="1"/>
    </xf>
    <xf numFmtId="10" fontId="12" fillId="0" borderId="1" xfId="0" applyNumberFormat="1" applyFont="1" applyFill="1" applyBorder="1" applyAlignment="1" applyProtection="1">
      <alignment horizontal="right" vertical="center" wrapText="1"/>
      <protection hidden="1"/>
    </xf>
    <xf numFmtId="0" fontId="8"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0" fontId="7" fillId="0" borderId="0" xfId="0" applyFont="1" applyAlignment="1" applyProtection="1">
      <alignment vertical="center" wrapText="1"/>
      <protection hidden="1"/>
    </xf>
    <xf numFmtId="0" fontId="7" fillId="0" borderId="0" xfId="0" applyFont="1" applyFill="1" applyAlignment="1" applyProtection="1">
      <alignment horizontal="left" vertical="center" wrapText="1"/>
      <protection hidden="1"/>
    </xf>
    <xf numFmtId="2" fontId="7" fillId="0" borderId="0" xfId="0" applyNumberFormat="1"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4" fontId="7" fillId="0" borderId="0" xfId="0" applyNumberFormat="1" applyFont="1" applyFill="1" applyAlignment="1" applyProtection="1">
      <alignment horizontal="right" vertical="center" wrapText="1"/>
      <protection hidden="1"/>
    </xf>
    <xf numFmtId="0" fontId="5" fillId="0" borderId="0" xfId="0" applyFont="1" applyFill="1" applyBorder="1" applyAlignment="1" applyProtection="1">
      <alignment vertical="center"/>
      <protection hidden="1"/>
    </xf>
    <xf numFmtId="0" fontId="7" fillId="0" borderId="0" xfId="0" applyFont="1" applyProtection="1">
      <protection hidden="1"/>
    </xf>
    <xf numFmtId="0" fontId="5" fillId="0" borderId="0" xfId="0" applyFont="1" applyBorder="1" applyAlignment="1" applyProtection="1">
      <alignment vertical="center"/>
      <protection hidden="1"/>
    </xf>
    <xf numFmtId="0" fontId="5" fillId="2" borderId="0" xfId="0" applyFont="1" applyFill="1" applyBorder="1" applyAlignment="1" applyProtection="1">
      <alignment vertical="center"/>
      <protection hidden="1"/>
    </xf>
    <xf numFmtId="0" fontId="23" fillId="0" borderId="0" xfId="0" applyFont="1" applyProtection="1">
      <protection hidden="1"/>
    </xf>
    <xf numFmtId="0" fontId="5" fillId="0" borderId="0" xfId="0" applyFont="1" applyProtection="1">
      <protection hidden="1"/>
    </xf>
    <xf numFmtId="0" fontId="18" fillId="0" borderId="0" xfId="11" applyFont="1" applyBorder="1" applyAlignment="1">
      <alignment horizontal="justify" vertical="center" wrapText="1"/>
    </xf>
    <xf numFmtId="0" fontId="19" fillId="0" borderId="0" xfId="11" applyFont="1" applyFill="1" applyBorder="1" applyAlignment="1">
      <alignment horizontal="center" vertical="center" wrapText="1"/>
    </xf>
    <xf numFmtId="0" fontId="17" fillId="0" borderId="0" xfId="11" applyFont="1" applyFill="1" applyBorder="1" applyAlignment="1">
      <alignment vertical="center"/>
    </xf>
    <xf numFmtId="0" fontId="20" fillId="0" borderId="0" xfId="11" applyFont="1" applyFill="1" applyBorder="1" applyAlignment="1">
      <alignment vertical="center"/>
    </xf>
    <xf numFmtId="0" fontId="17" fillId="0" borderId="3" xfId="11" applyFont="1" applyBorder="1" applyAlignment="1">
      <alignment vertical="center"/>
    </xf>
    <xf numFmtId="0" fontId="20" fillId="0" borderId="3" xfId="11" applyFont="1" applyBorder="1" applyAlignment="1">
      <alignment vertical="center"/>
    </xf>
    <xf numFmtId="0" fontId="7" fillId="0" borderId="4" xfId="0" applyFont="1" applyBorder="1" applyProtection="1">
      <protection hidden="1"/>
    </xf>
    <xf numFmtId="0" fontId="7" fillId="0" borderId="0" xfId="0" applyFont="1" applyBorder="1" applyProtection="1">
      <protection hidden="1"/>
    </xf>
    <xf numFmtId="0" fontId="7" fillId="0" borderId="2" xfId="0" applyFont="1" applyBorder="1" applyProtection="1">
      <protection hidden="1"/>
    </xf>
    <xf numFmtId="0" fontId="17" fillId="0" borderId="2" xfId="11" applyFont="1" applyFill="1" applyBorder="1" applyAlignment="1">
      <alignment vertical="center"/>
    </xf>
    <xf numFmtId="0" fontId="11" fillId="0" borderId="0" xfId="0" applyFont="1" applyFill="1" applyBorder="1" applyAlignment="1" applyProtection="1">
      <alignment horizontal="right" vertical="center" wrapText="1"/>
      <protection hidden="1"/>
    </xf>
    <xf numFmtId="0" fontId="11" fillId="0" borderId="7" xfId="0" applyFont="1" applyFill="1" applyBorder="1" applyAlignment="1" applyProtection="1">
      <alignment horizontal="right" vertical="center" wrapText="1"/>
      <protection hidden="1"/>
    </xf>
    <xf numFmtId="0" fontId="18" fillId="0" borderId="0" xfId="11" applyFont="1" applyBorder="1" applyAlignment="1">
      <alignment horizontal="justify" vertical="center" wrapText="1"/>
    </xf>
    <xf numFmtId="0" fontId="5" fillId="0" borderId="0" xfId="0" applyFont="1" applyBorder="1" applyProtection="1">
      <protection hidden="1"/>
    </xf>
    <xf numFmtId="0" fontId="5" fillId="0" borderId="11" xfId="0" applyFont="1" applyBorder="1" applyProtection="1">
      <protection hidden="1"/>
    </xf>
    <xf numFmtId="0" fontId="5" fillId="0" borderId="11" xfId="0" applyFont="1" applyFill="1" applyBorder="1" applyAlignment="1" applyProtection="1">
      <alignment vertical="center"/>
      <protection hidden="1"/>
    </xf>
    <xf numFmtId="10" fontId="5" fillId="2" borderId="11" xfId="10" applyNumberFormat="1" applyFont="1" applyFill="1" applyBorder="1" applyAlignment="1" applyProtection="1">
      <alignment vertical="center"/>
      <protection hidden="1"/>
    </xf>
    <xf numFmtId="0" fontId="7" fillId="0" borderId="9"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10" fontId="7" fillId="0" borderId="9" xfId="10" applyNumberFormat="1" applyFont="1" applyBorder="1" applyAlignment="1" applyProtection="1">
      <alignment vertical="center"/>
      <protection locked="0"/>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10" fontId="7" fillId="0" borderId="0" xfId="10" applyNumberFormat="1" applyFont="1" applyBorder="1" applyAlignment="1" applyProtection="1">
      <alignment vertical="center"/>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locked="0"/>
    </xf>
    <xf numFmtId="0" fontId="7" fillId="2" borderId="9" xfId="0" applyFont="1" applyFill="1" applyBorder="1" applyAlignment="1" applyProtection="1">
      <alignment horizontal="center" vertical="center"/>
      <protection hidden="1"/>
    </xf>
    <xf numFmtId="0" fontId="7" fillId="2" borderId="9" xfId="0" applyFont="1" applyFill="1" applyBorder="1" applyAlignment="1" applyProtection="1">
      <alignment vertical="center"/>
      <protection hidden="1"/>
    </xf>
    <xf numFmtId="10" fontId="7" fillId="2" borderId="9" xfId="10" applyNumberFormat="1" applyFont="1" applyFill="1" applyBorder="1" applyAlignment="1" applyProtection="1">
      <alignment vertical="center"/>
      <protection locked="0"/>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vertical="center"/>
      <protection hidden="1"/>
    </xf>
    <xf numFmtId="10" fontId="7" fillId="0" borderId="10" xfId="10" applyNumberFormat="1" applyFont="1" applyBorder="1" applyAlignment="1" applyProtection="1">
      <alignment vertical="center"/>
      <protection locked="0"/>
    </xf>
    <xf numFmtId="0" fontId="7" fillId="0" borderId="12"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10" fontId="7" fillId="0" borderId="12" xfId="10" applyNumberFormat="1" applyFont="1" applyBorder="1" applyAlignment="1" applyProtection="1">
      <alignment vertical="center"/>
      <protection locked="0"/>
    </xf>
    <xf numFmtId="10" fontId="7" fillId="0" borderId="9" xfId="0" applyNumberFormat="1" applyFont="1" applyBorder="1" applyAlignment="1" applyProtection="1">
      <alignment vertical="center"/>
      <protection hidden="1"/>
    </xf>
    <xf numFmtId="0" fontId="7" fillId="2" borderId="12" xfId="0" applyFont="1" applyFill="1" applyBorder="1" applyAlignment="1" applyProtection="1">
      <alignment vertical="center"/>
      <protection hidden="1"/>
    </xf>
    <xf numFmtId="10" fontId="7" fillId="2" borderId="12" xfId="10" applyNumberFormat="1" applyFont="1" applyFill="1" applyBorder="1" applyAlignment="1" applyProtection="1">
      <alignment vertical="center"/>
      <protection locked="0"/>
    </xf>
    <xf numFmtId="0" fontId="13" fillId="0" borderId="13" xfId="0" applyFont="1" applyBorder="1" applyAlignment="1" applyProtection="1">
      <alignment horizontal="center" vertical="center"/>
      <protection hidden="1"/>
    </xf>
    <xf numFmtId="0" fontId="13" fillId="2" borderId="13"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hidden="1"/>
    </xf>
    <xf numFmtId="10" fontId="7" fillId="0" borderId="0" xfId="10" applyNumberFormat="1" applyFont="1" applyBorder="1" applyAlignment="1" applyProtection="1">
      <alignment vertical="center"/>
      <protection hidden="1"/>
    </xf>
    <xf numFmtId="0" fontId="6" fillId="0" borderId="0" xfId="0" applyFont="1" applyFill="1" applyAlignment="1" applyProtection="1">
      <alignment vertical="center" wrapText="1"/>
      <protection hidden="1"/>
    </xf>
    <xf numFmtId="0" fontId="5" fillId="0" borderId="0" xfId="0" applyFont="1" applyFill="1" applyBorder="1" applyAlignment="1" applyProtection="1">
      <alignment horizontal="left" vertical="center" wrapText="1"/>
      <protection hidden="1"/>
    </xf>
    <xf numFmtId="0" fontId="7" fillId="0" borderId="0" xfId="0" applyFont="1" applyFill="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7" xfId="0" applyFont="1" applyFill="1" applyBorder="1" applyAlignment="1" applyProtection="1">
      <alignment vertical="center" wrapText="1"/>
      <protection hidden="1"/>
    </xf>
    <xf numFmtId="0" fontId="8" fillId="0" borderId="0" xfId="0" applyFont="1" applyAlignment="1" applyProtection="1">
      <alignment vertical="center" wrapText="1"/>
      <protection hidden="1"/>
    </xf>
    <xf numFmtId="4" fontId="10" fillId="0" borderId="16" xfId="0" applyNumberFormat="1" applyFont="1" applyFill="1" applyBorder="1" applyAlignment="1" applyProtection="1">
      <alignment horizontal="center" vertical="center" wrapText="1"/>
      <protection hidden="1"/>
    </xf>
    <xf numFmtId="0" fontId="5" fillId="0" borderId="16" xfId="0" applyFont="1" applyFill="1" applyBorder="1" applyAlignment="1" applyProtection="1">
      <alignment horizontal="justify" vertical="center" wrapText="1"/>
      <protection hidden="1"/>
    </xf>
    <xf numFmtId="4" fontId="7" fillId="0" borderId="16" xfId="0" applyNumberFormat="1"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4" fontId="7" fillId="0" borderId="16" xfId="0" applyNumberFormat="1" applyFont="1" applyFill="1" applyBorder="1" applyAlignment="1" applyProtection="1">
      <alignment horizontal="right" vertical="center" wrapText="1"/>
      <protection hidden="1"/>
    </xf>
    <xf numFmtId="0" fontId="5" fillId="0" borderId="16" xfId="0" applyFont="1" applyFill="1" applyBorder="1" applyAlignment="1" applyProtection="1">
      <alignment vertical="center" wrapText="1"/>
      <protection hidden="1"/>
    </xf>
    <xf numFmtId="2" fontId="7" fillId="0" borderId="16" xfId="0" applyNumberFormat="1" applyFont="1" applyFill="1" applyBorder="1" applyAlignment="1" applyProtection="1">
      <alignment horizontal="center" vertical="center" wrapText="1"/>
      <protection hidden="1"/>
    </xf>
    <xf numFmtId="4" fontId="7" fillId="0" borderId="16" xfId="0" applyNumberFormat="1" applyFont="1" applyBorder="1" applyAlignment="1" applyProtection="1">
      <alignment horizontal="right" vertical="center" wrapText="1"/>
      <protection hidden="1"/>
    </xf>
    <xf numFmtId="0" fontId="7" fillId="0" borderId="16" xfId="0" applyFont="1" applyBorder="1" applyAlignment="1" applyProtection="1">
      <alignment horizontal="center" vertical="center" wrapText="1"/>
      <protection hidden="1"/>
    </xf>
    <xf numFmtId="4" fontId="7" fillId="0" borderId="16" xfId="0" applyNumberFormat="1" applyFont="1" applyBorder="1" applyAlignment="1" applyProtection="1">
      <alignment horizontal="right" vertical="center" wrapText="1"/>
      <protection locked="0"/>
    </xf>
    <xf numFmtId="4" fontId="7" fillId="2" borderId="16" xfId="0" applyNumberFormat="1" applyFont="1" applyFill="1" applyBorder="1" applyAlignment="1" applyProtection="1">
      <alignment horizontal="right" vertical="center" wrapText="1"/>
      <protection hidden="1"/>
    </xf>
    <xf numFmtId="4" fontId="7" fillId="2" borderId="16" xfId="0" applyNumberFormat="1" applyFont="1" applyFill="1" applyBorder="1" applyAlignment="1" applyProtection="1">
      <alignment horizontal="center" vertical="center" wrapText="1"/>
      <protection hidden="1"/>
    </xf>
    <xf numFmtId="4" fontId="7" fillId="2" borderId="16" xfId="0" applyNumberFormat="1" applyFont="1" applyFill="1" applyBorder="1" applyAlignment="1" applyProtection="1">
      <alignment horizontal="right" vertical="center" wrapText="1"/>
      <protection locked="0"/>
    </xf>
    <xf numFmtId="4" fontId="7" fillId="0" borderId="16" xfId="0" applyNumberFormat="1" applyFont="1" applyFill="1" applyBorder="1" applyAlignment="1" applyProtection="1">
      <alignment horizontal="right" vertical="center" wrapText="1"/>
      <protection locked="0"/>
    </xf>
    <xf numFmtId="0" fontId="7" fillId="0" borderId="16" xfId="0" applyFont="1" applyBorder="1" applyAlignment="1" applyProtection="1">
      <alignment vertical="center" wrapText="1"/>
      <protection hidden="1"/>
    </xf>
    <xf numFmtId="2" fontId="7" fillId="0" borderId="16" xfId="0" applyNumberFormat="1" applyFont="1" applyBorder="1" applyAlignment="1" applyProtection="1">
      <alignment horizontal="center" vertical="center" wrapText="1"/>
      <protection hidden="1"/>
    </xf>
    <xf numFmtId="4" fontId="7" fillId="0" borderId="16" xfId="14" applyNumberFormat="1" applyFont="1" applyFill="1" applyBorder="1" applyAlignment="1" applyProtection="1">
      <alignment horizontal="center" vertical="center"/>
      <protection hidden="1"/>
    </xf>
    <xf numFmtId="4" fontId="7" fillId="0" borderId="16" xfId="0" applyNumberFormat="1" applyFont="1" applyBorder="1" applyAlignment="1" applyProtection="1">
      <alignment horizontal="justify" vertical="center" wrapText="1"/>
      <protection hidden="1"/>
    </xf>
    <xf numFmtId="1" fontId="7" fillId="2" borderId="16" xfId="0" applyNumberFormat="1" applyFont="1" applyFill="1" applyBorder="1" applyAlignment="1" applyProtection="1">
      <alignment horizontal="center" vertical="center"/>
      <protection hidden="1"/>
    </xf>
    <xf numFmtId="0" fontId="7" fillId="2" borderId="16" xfId="0" applyFont="1" applyFill="1" applyBorder="1" applyAlignment="1" applyProtection="1">
      <alignment horizontal="center" vertical="center"/>
      <protection hidden="1"/>
    </xf>
    <xf numFmtId="4" fontId="5" fillId="0" borderId="16" xfId="0" applyNumberFormat="1" applyFont="1" applyBorder="1" applyAlignment="1" applyProtection="1">
      <alignment horizontal="justify" vertical="center" wrapText="1"/>
      <protection hidden="1"/>
    </xf>
    <xf numFmtId="4" fontId="5" fillId="0" borderId="16" xfId="0" applyNumberFormat="1" applyFont="1" applyBorder="1" applyAlignment="1" applyProtection="1">
      <alignment horizontal="right" vertical="center" wrapText="1"/>
      <protection hidden="1"/>
    </xf>
    <xf numFmtId="4" fontId="5" fillId="0" borderId="16" xfId="14" applyNumberFormat="1" applyFont="1" applyFill="1" applyBorder="1" applyAlignment="1" applyProtection="1">
      <alignment horizontal="center" vertical="center"/>
      <protection hidden="1"/>
    </xf>
    <xf numFmtId="4" fontId="5" fillId="0" borderId="16" xfId="0" applyNumberFormat="1" applyFont="1" applyFill="1" applyBorder="1" applyAlignment="1" applyProtection="1">
      <alignment horizontal="justify" vertical="center" wrapText="1"/>
      <protection hidden="1"/>
    </xf>
    <xf numFmtId="4" fontId="7" fillId="0" borderId="16" xfId="0" applyNumberFormat="1" applyFont="1" applyFill="1" applyBorder="1" applyAlignment="1" applyProtection="1">
      <alignment horizontal="justify" vertical="center" wrapText="1"/>
      <protection hidden="1"/>
    </xf>
    <xf numFmtId="4" fontId="7" fillId="2" borderId="16" xfId="0" applyNumberFormat="1" applyFont="1" applyFill="1" applyBorder="1" applyAlignment="1" applyProtection="1">
      <alignment horizontal="justify" vertical="center" wrapText="1"/>
      <protection hidden="1"/>
    </xf>
    <xf numFmtId="4" fontId="7" fillId="2" borderId="16" xfId="14" applyNumberFormat="1" applyFont="1" applyFill="1" applyBorder="1" applyAlignment="1" applyProtection="1">
      <alignment horizontal="center" vertical="center"/>
      <protection hidden="1"/>
    </xf>
    <xf numFmtId="43" fontId="7" fillId="0" borderId="16" xfId="14" applyFont="1" applyBorder="1" applyAlignment="1" applyProtection="1">
      <alignment horizontal="justify" vertical="center" wrapText="1"/>
      <protection hidden="1"/>
    </xf>
    <xf numFmtId="40" fontId="5" fillId="0" borderId="16" xfId="0" applyNumberFormat="1" applyFont="1" applyBorder="1" applyAlignment="1" applyProtection="1">
      <alignment horizontal="right" vertical="center"/>
      <protection hidden="1"/>
    </xf>
    <xf numFmtId="40" fontId="7" fillId="0" borderId="16" xfId="0" applyNumberFormat="1" applyFont="1" applyBorder="1" applyAlignment="1" applyProtection="1">
      <alignment horizontal="right" vertical="center"/>
      <protection hidden="1"/>
    </xf>
    <xf numFmtId="4" fontId="7" fillId="0" borderId="16" xfId="0" applyNumberFormat="1" applyFont="1" applyBorder="1" applyAlignment="1" applyProtection="1">
      <alignment horizontal="justify" vertical="center"/>
      <protection hidden="1"/>
    </xf>
    <xf numFmtId="43" fontId="7" fillId="0" borderId="16" xfId="14" applyFont="1" applyBorder="1" applyAlignment="1" applyProtection="1">
      <alignment horizontal="right" vertical="center" wrapText="1"/>
      <protection locked="0"/>
    </xf>
    <xf numFmtId="4" fontId="5" fillId="0" borderId="16" xfId="0" applyNumberFormat="1" applyFont="1" applyFill="1" applyBorder="1" applyAlignment="1" applyProtection="1">
      <alignment horizontal="right" vertical="center" wrapText="1"/>
      <protection hidden="1"/>
    </xf>
    <xf numFmtId="43" fontId="7" fillId="0" borderId="16" xfId="14" applyFont="1" applyBorder="1" applyAlignment="1" applyProtection="1">
      <alignment horizontal="center" vertical="center" wrapText="1"/>
      <protection hidden="1"/>
    </xf>
    <xf numFmtId="43" fontId="7" fillId="0" borderId="16" xfId="14" applyFont="1" applyBorder="1" applyAlignment="1" applyProtection="1">
      <alignment horizontal="right" vertical="center"/>
      <protection locked="0"/>
    </xf>
    <xf numFmtId="43" fontId="7" fillId="0" borderId="16" xfId="14" applyFont="1" applyFill="1" applyBorder="1" applyAlignment="1" applyProtection="1">
      <alignment horizontal="justify" vertical="center" wrapText="1"/>
      <protection hidden="1"/>
    </xf>
    <xf numFmtId="43" fontId="7" fillId="0" borderId="16" xfId="14" applyFont="1" applyFill="1" applyBorder="1" applyAlignment="1" applyProtection="1">
      <alignment horizontal="center" vertical="center" wrapText="1"/>
      <protection hidden="1"/>
    </xf>
    <xf numFmtId="43" fontId="7" fillId="0" borderId="16" xfId="14" applyFont="1" applyFill="1" applyBorder="1" applyAlignment="1" applyProtection="1">
      <alignment horizontal="right" vertical="center" wrapText="1"/>
      <protection hidden="1"/>
    </xf>
    <xf numFmtId="43" fontId="7" fillId="0" borderId="16" xfId="14" applyFont="1" applyFill="1" applyBorder="1" applyAlignment="1" applyProtection="1">
      <alignment horizontal="right" vertical="center"/>
      <protection locked="0"/>
    </xf>
    <xf numFmtId="43" fontId="7" fillId="0" borderId="16" xfId="14" applyFont="1" applyFill="1" applyBorder="1" applyAlignment="1" applyProtection="1">
      <alignment horizontal="right" vertical="center" wrapText="1"/>
      <protection locked="0"/>
    </xf>
    <xf numFmtId="43" fontId="5" fillId="0" borderId="16" xfId="14" applyFont="1" applyFill="1" applyBorder="1" applyAlignment="1" applyProtection="1">
      <alignment horizontal="justify" vertical="center" wrapText="1"/>
      <protection hidden="1"/>
    </xf>
    <xf numFmtId="43" fontId="7" fillId="0" borderId="16" xfId="14" applyFont="1" applyFill="1" applyBorder="1" applyAlignment="1" applyProtection="1">
      <alignment horizontal="right" vertical="center"/>
      <protection hidden="1"/>
    </xf>
    <xf numFmtId="2" fontId="5" fillId="0" borderId="16" xfId="0" applyNumberFormat="1" applyFont="1" applyFill="1" applyBorder="1" applyAlignment="1" applyProtection="1">
      <alignment horizontal="center" vertical="top"/>
      <protection hidden="1"/>
    </xf>
    <xf numFmtId="0" fontId="5" fillId="0" borderId="16" xfId="0" applyFont="1" applyFill="1" applyBorder="1" applyAlignment="1" applyProtection="1">
      <alignment horizontal="center" vertical="top"/>
      <protection hidden="1"/>
    </xf>
    <xf numFmtId="4" fontId="5" fillId="0" borderId="16" xfId="0" applyNumberFormat="1" applyFont="1" applyFill="1" applyBorder="1" applyAlignment="1" applyProtection="1">
      <alignment vertical="top"/>
      <protection hidden="1"/>
    </xf>
    <xf numFmtId="0" fontId="5" fillId="0" borderId="16" xfId="0" applyFont="1" applyFill="1" applyBorder="1" applyAlignment="1" applyProtection="1">
      <alignment horizontal="left" vertical="center" wrapText="1"/>
      <protection hidden="1"/>
    </xf>
    <xf numFmtId="2" fontId="7" fillId="0" borderId="16" xfId="0" applyNumberFormat="1"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4" fontId="7" fillId="0" borderId="16" xfId="0" applyNumberFormat="1" applyFont="1" applyBorder="1" applyAlignment="1" applyProtection="1">
      <alignment vertical="center" wrapText="1"/>
      <protection hidden="1"/>
    </xf>
    <xf numFmtId="4" fontId="26" fillId="0" borderId="16" xfId="0" applyNumberFormat="1" applyFont="1" applyBorder="1" applyAlignment="1" applyProtection="1">
      <alignment horizontal="right" vertical="center" wrapText="1"/>
      <protection locked="0"/>
    </xf>
    <xf numFmtId="2" fontId="7" fillId="0" borderId="16" xfId="0" applyNumberFormat="1" applyFont="1" applyBorder="1" applyAlignment="1" applyProtection="1">
      <alignment vertical="center"/>
      <protection hidden="1"/>
    </xf>
    <xf numFmtId="43" fontId="7" fillId="0" borderId="16" xfId="0" applyNumberFormat="1" applyFont="1" applyBorder="1" applyAlignment="1" applyProtection="1">
      <alignment horizontal="right" vertical="center" wrapText="1"/>
      <protection locked="0"/>
    </xf>
    <xf numFmtId="43" fontId="7" fillId="0" borderId="16" xfId="0" applyNumberFormat="1" applyFont="1" applyFill="1" applyBorder="1" applyAlignment="1" applyProtection="1">
      <alignment horizontal="right" vertical="center" wrapText="1"/>
      <protection locked="0"/>
    </xf>
    <xf numFmtId="4" fontId="7" fillId="0" borderId="16" xfId="0" applyNumberFormat="1" applyFont="1" applyBorder="1" applyAlignment="1" applyProtection="1">
      <alignment vertical="center"/>
      <protection hidden="1"/>
    </xf>
    <xf numFmtId="2" fontId="26" fillId="0" borderId="16" xfId="0" applyNumberFormat="1" applyFont="1" applyBorder="1" applyAlignment="1" applyProtection="1">
      <alignment vertical="center"/>
      <protection hidden="1"/>
    </xf>
    <xf numFmtId="0" fontId="26" fillId="0" borderId="16" xfId="0" applyFont="1" applyBorder="1" applyAlignment="1" applyProtection="1">
      <alignment horizontal="center" vertical="center"/>
      <protection hidden="1"/>
    </xf>
    <xf numFmtId="4" fontId="26" fillId="0" borderId="16" xfId="0" applyNumberFormat="1" applyFont="1" applyFill="1" applyBorder="1" applyAlignment="1" applyProtection="1">
      <alignment horizontal="right" vertical="center" wrapText="1"/>
      <protection locked="0"/>
    </xf>
    <xf numFmtId="2" fontId="29" fillId="0" borderId="16" xfId="0" applyNumberFormat="1" applyFont="1" applyBorder="1" applyAlignment="1" applyProtection="1">
      <alignment vertical="top"/>
      <protection hidden="1"/>
    </xf>
    <xf numFmtId="0" fontId="29" fillId="2" borderId="16" xfId="0" applyFont="1" applyFill="1" applyBorder="1" applyAlignment="1" applyProtection="1">
      <alignment horizontal="center" vertical="top"/>
      <protection hidden="1"/>
    </xf>
    <xf numFmtId="4" fontId="29" fillId="2" borderId="16" xfId="0" applyNumberFormat="1" applyFont="1" applyFill="1" applyBorder="1" applyAlignment="1" applyProtection="1">
      <alignment vertical="top"/>
      <protection hidden="1"/>
    </xf>
    <xf numFmtId="4" fontId="29" fillId="0" borderId="16" xfId="0" applyNumberFormat="1" applyFont="1" applyFill="1" applyBorder="1" applyAlignment="1" applyProtection="1">
      <alignment vertical="top"/>
      <protection hidden="1"/>
    </xf>
    <xf numFmtId="0" fontId="0" fillId="0" borderId="16" xfId="0" applyFont="1" applyBorder="1" applyAlignment="1" applyProtection="1">
      <protection hidden="1"/>
    </xf>
    <xf numFmtId="0" fontId="0" fillId="0" borderId="16" xfId="0" applyFont="1" applyBorder="1" applyProtection="1">
      <protection hidden="1"/>
    </xf>
    <xf numFmtId="0" fontId="7" fillId="2" borderId="16" xfId="0" applyFont="1" applyFill="1" applyBorder="1" applyAlignment="1" applyProtection="1">
      <alignment horizontal="justify" vertical="center" wrapText="1"/>
      <protection hidden="1"/>
    </xf>
    <xf numFmtId="4" fontId="7" fillId="0" borderId="16" xfId="0" applyNumberFormat="1" applyFont="1" applyBorder="1" applyAlignment="1" applyProtection="1">
      <alignment horizontal="right" vertical="center"/>
      <protection hidden="1"/>
    </xf>
    <xf numFmtId="0" fontId="32" fillId="0" borderId="16" xfId="0" applyFont="1" applyBorder="1" applyProtection="1">
      <protection hidden="1"/>
    </xf>
    <xf numFmtId="4" fontId="5" fillId="0" borderId="16" xfId="0" applyNumberFormat="1" applyFont="1" applyBorder="1" applyAlignment="1" applyProtection="1">
      <alignment horizontal="right" vertical="center"/>
      <protection hidden="1"/>
    </xf>
    <xf numFmtId="0" fontId="26" fillId="0" borderId="16" xfId="0" applyFont="1" applyBorder="1" applyAlignment="1" applyProtection="1">
      <alignment horizontal="center" vertical="top"/>
      <protection hidden="1"/>
    </xf>
    <xf numFmtId="4" fontId="7" fillId="3" borderId="16" xfId="0" applyNumberFormat="1" applyFont="1" applyFill="1" applyBorder="1" applyAlignment="1" applyProtection="1">
      <alignment horizontal="right" vertical="center" wrapText="1"/>
      <protection hidden="1"/>
    </xf>
    <xf numFmtId="4" fontId="5" fillId="3" borderId="16" xfId="0" applyNumberFormat="1" applyFont="1" applyFill="1" applyBorder="1" applyAlignment="1" applyProtection="1">
      <alignment horizontal="right" vertical="center" wrapText="1"/>
      <protection hidden="1"/>
    </xf>
    <xf numFmtId="4" fontId="5" fillId="3" borderId="17" xfId="0" applyNumberFormat="1" applyFont="1" applyFill="1" applyBorder="1" applyAlignment="1" applyProtection="1">
      <alignment horizontal="right" vertical="center" wrapText="1"/>
      <protection hidden="1"/>
    </xf>
    <xf numFmtId="0" fontId="5" fillId="3" borderId="16" xfId="0" applyFont="1" applyFill="1" applyBorder="1" applyAlignment="1" applyProtection="1">
      <alignment horizontal="center" vertical="center" wrapText="1"/>
      <protection hidden="1"/>
    </xf>
    <xf numFmtId="4" fontId="26" fillId="2" borderId="16" xfId="0" applyNumberFormat="1" applyFont="1" applyFill="1" applyBorder="1" applyAlignment="1" applyProtection="1">
      <alignment horizontal="right" vertical="center" wrapText="1"/>
      <protection locked="0"/>
    </xf>
    <xf numFmtId="43" fontId="7" fillId="2" borderId="16" xfId="0" applyNumberFormat="1" applyFont="1" applyFill="1" applyBorder="1" applyAlignment="1" applyProtection="1">
      <alignment horizontal="right" vertical="center" wrapText="1"/>
      <protection locked="0"/>
    </xf>
    <xf numFmtId="0" fontId="5" fillId="3" borderId="16" xfId="0" applyFont="1" applyFill="1" applyBorder="1" applyAlignment="1" applyProtection="1">
      <alignment vertical="center" wrapText="1"/>
      <protection hidden="1"/>
    </xf>
    <xf numFmtId="4" fontId="5" fillId="3" borderId="16" xfId="0" applyNumberFormat="1" applyFont="1" applyFill="1" applyBorder="1" applyAlignment="1" applyProtection="1">
      <alignment vertical="center" wrapText="1"/>
      <protection hidden="1"/>
    </xf>
    <xf numFmtId="0" fontId="5" fillId="0" borderId="19" xfId="0" applyNumberFormat="1" applyFont="1" applyFill="1" applyBorder="1" applyAlignment="1" applyProtection="1">
      <alignment vertical="center" wrapText="1"/>
      <protection hidden="1"/>
    </xf>
    <xf numFmtId="4" fontId="7" fillId="0" borderId="22" xfId="0" applyNumberFormat="1" applyFont="1" applyFill="1" applyBorder="1" applyAlignment="1" applyProtection="1">
      <alignment horizontal="right" vertical="center" wrapText="1"/>
      <protection hidden="1"/>
    </xf>
    <xf numFmtId="0" fontId="7" fillId="0" borderId="19" xfId="0" applyNumberFormat="1" applyFont="1" applyFill="1" applyBorder="1" applyAlignment="1" applyProtection="1">
      <alignment vertical="center" wrapText="1"/>
      <protection hidden="1"/>
    </xf>
    <xf numFmtId="4" fontId="7" fillId="0" borderId="22" xfId="0" applyNumberFormat="1" applyFont="1" applyBorder="1" applyAlignment="1" applyProtection="1">
      <alignment horizontal="right" vertical="center" wrapText="1"/>
      <protection hidden="1"/>
    </xf>
    <xf numFmtId="164" fontId="7" fillId="2" borderId="22" xfId="0" applyNumberFormat="1" applyFont="1" applyFill="1" applyBorder="1" applyAlignment="1" applyProtection="1">
      <alignment horizontal="right" vertical="center" wrapText="1"/>
      <protection hidden="1"/>
    </xf>
    <xf numFmtId="164" fontId="7" fillId="0" borderId="22" xfId="0" applyNumberFormat="1" applyFont="1" applyFill="1" applyBorder="1" applyAlignment="1" applyProtection="1">
      <alignment horizontal="right" vertical="center" wrapText="1"/>
      <protection hidden="1"/>
    </xf>
    <xf numFmtId="0" fontId="7" fillId="0" borderId="22" xfId="0" applyFont="1" applyBorder="1" applyAlignment="1" applyProtection="1">
      <alignment vertical="center" wrapText="1"/>
      <protection hidden="1"/>
    </xf>
    <xf numFmtId="0" fontId="7" fillId="0" borderId="19" xfId="0" applyFont="1" applyBorder="1" applyAlignment="1" applyProtection="1">
      <alignment vertical="center" wrapText="1"/>
      <protection hidden="1"/>
    </xf>
    <xf numFmtId="2" fontId="7" fillId="2" borderId="22" xfId="0" applyNumberFormat="1" applyFont="1" applyFill="1" applyBorder="1" applyAlignment="1" applyProtection="1">
      <alignment horizontal="right" vertical="center"/>
      <protection hidden="1"/>
    </xf>
    <xf numFmtId="4" fontId="5" fillId="0" borderId="22" xfId="0" applyNumberFormat="1" applyFont="1" applyFill="1" applyBorder="1" applyAlignment="1" applyProtection="1">
      <alignment horizontal="right" vertical="center" wrapText="1"/>
      <protection hidden="1"/>
    </xf>
    <xf numFmtId="1" fontId="5" fillId="0" borderId="19" xfId="0" applyNumberFormat="1" applyFont="1" applyFill="1" applyBorder="1" applyAlignment="1" applyProtection="1">
      <alignment vertical="center" wrapText="1"/>
      <protection hidden="1"/>
    </xf>
    <xf numFmtId="0" fontId="7" fillId="0" borderId="19" xfId="0" applyFont="1" applyFill="1" applyBorder="1" applyAlignment="1" applyProtection="1">
      <alignment vertical="center" wrapText="1"/>
      <protection hidden="1"/>
    </xf>
    <xf numFmtId="0" fontId="5" fillId="0" borderId="19" xfId="0" applyFont="1" applyFill="1" applyBorder="1" applyAlignment="1" applyProtection="1">
      <alignment vertical="center" wrapText="1"/>
      <protection hidden="1"/>
    </xf>
    <xf numFmtId="4" fontId="5" fillId="0" borderId="22" xfId="0" applyNumberFormat="1" applyFont="1" applyBorder="1" applyAlignment="1" applyProtection="1">
      <alignment horizontal="right" vertical="center" wrapText="1"/>
      <protection hidden="1"/>
    </xf>
    <xf numFmtId="166" fontId="7" fillId="0" borderId="19" xfId="0" applyNumberFormat="1" applyFont="1" applyFill="1" applyBorder="1" applyAlignment="1" applyProtection="1">
      <alignment vertical="center" wrapText="1"/>
      <protection hidden="1"/>
    </xf>
    <xf numFmtId="1" fontId="7" fillId="0" borderId="19" xfId="0" applyNumberFormat="1" applyFont="1" applyFill="1" applyBorder="1" applyAlignment="1" applyProtection="1">
      <alignment vertical="center" wrapText="1"/>
      <protection hidden="1"/>
    </xf>
    <xf numFmtId="4" fontId="5" fillId="3" borderId="22" xfId="0" applyNumberFormat="1" applyFont="1" applyFill="1" applyBorder="1" applyAlignment="1" applyProtection="1">
      <alignment horizontal="right" vertical="center" wrapText="1"/>
      <protection hidden="1"/>
    </xf>
    <xf numFmtId="0" fontId="5" fillId="0" borderId="19" xfId="0" applyFont="1" applyBorder="1" applyAlignment="1" applyProtection="1">
      <alignment vertical="center" wrapText="1"/>
      <protection hidden="1"/>
    </xf>
    <xf numFmtId="0" fontId="5" fillId="3" borderId="19" xfId="0" applyFont="1" applyFill="1" applyBorder="1" applyAlignment="1" applyProtection="1">
      <alignment vertical="center" wrapText="1"/>
      <protection hidden="1"/>
    </xf>
    <xf numFmtId="4" fontId="5" fillId="3" borderId="22" xfId="0" applyNumberFormat="1" applyFont="1" applyFill="1" applyBorder="1" applyAlignment="1" applyProtection="1">
      <alignment vertical="center" wrapText="1"/>
      <protection hidden="1"/>
    </xf>
    <xf numFmtId="4" fontId="7" fillId="3" borderId="22" xfId="0" applyNumberFormat="1" applyFont="1" applyFill="1" applyBorder="1" applyAlignment="1" applyProtection="1">
      <alignment horizontal="right" vertical="center" wrapText="1"/>
      <protection hidden="1"/>
    </xf>
    <xf numFmtId="4" fontId="5" fillId="3" borderId="24" xfId="0" applyNumberFormat="1" applyFont="1" applyFill="1" applyBorder="1" applyAlignment="1" applyProtection="1">
      <alignment horizontal="right" vertical="center" wrapText="1"/>
      <protection hidden="1"/>
    </xf>
    <xf numFmtId="43" fontId="7" fillId="0" borderId="16" xfId="14" applyFont="1" applyBorder="1" applyAlignment="1" applyProtection="1">
      <alignment vertical="center" wrapText="1"/>
      <protection hidden="1"/>
    </xf>
    <xf numFmtId="43" fontId="7" fillId="0" borderId="16" xfId="14" quotePrefix="1" applyFont="1" applyBorder="1" applyAlignment="1" applyProtection="1">
      <alignment vertical="center" wrapText="1"/>
      <protection hidden="1"/>
    </xf>
    <xf numFmtId="0" fontId="7" fillId="0" borderId="16" xfId="0" applyFont="1" applyBorder="1" applyAlignment="1" applyProtection="1">
      <alignment vertical="center"/>
      <protection hidden="1"/>
    </xf>
    <xf numFmtId="0" fontId="26" fillId="0" borderId="16" xfId="0" applyFont="1" applyBorder="1" applyAlignment="1" applyProtection="1">
      <alignment vertical="center"/>
      <protection hidden="1"/>
    </xf>
    <xf numFmtId="43" fontId="7" fillId="0" borderId="16" xfId="14" applyFont="1" applyFill="1" applyBorder="1" applyAlignment="1" applyProtection="1">
      <alignment vertical="center" wrapText="1"/>
      <protection hidden="1"/>
    </xf>
    <xf numFmtId="43" fontId="27" fillId="0" borderId="16" xfId="14" applyFont="1" applyFill="1" applyBorder="1" applyAlignment="1" applyProtection="1">
      <alignment vertical="center" wrapText="1"/>
      <protection hidden="1"/>
    </xf>
    <xf numFmtId="43" fontId="7" fillId="2" borderId="16" xfId="14" applyFont="1" applyFill="1" applyBorder="1" applyAlignment="1" applyProtection="1">
      <alignment horizontal="justify" vertical="center" wrapText="1"/>
      <protection hidden="1"/>
    </xf>
    <xf numFmtId="2" fontId="7" fillId="0" borderId="16" xfId="0" applyNumberFormat="1" applyFont="1" applyFill="1" applyBorder="1" applyAlignment="1" applyProtection="1">
      <alignment vertical="center" wrapText="1"/>
      <protection hidden="1"/>
    </xf>
    <xf numFmtId="43" fontId="7" fillId="0" borderId="16" xfId="14" applyFont="1" applyFill="1" applyBorder="1" applyAlignment="1" applyProtection="1">
      <alignment horizontal="justify" vertical="center"/>
      <protection hidden="1"/>
    </xf>
    <xf numFmtId="43" fontId="15" fillId="2" borderId="16" xfId="14" applyFont="1" applyFill="1" applyBorder="1" applyAlignment="1" applyProtection="1">
      <alignment horizontal="justify" vertical="center" wrapText="1"/>
      <protection hidden="1"/>
    </xf>
    <xf numFmtId="4" fontId="7" fillId="2" borderId="16" xfId="0" applyNumberFormat="1" applyFont="1" applyFill="1" applyBorder="1" applyAlignment="1" applyProtection="1">
      <alignment horizontal="right" vertical="center"/>
      <protection hidden="1"/>
    </xf>
    <xf numFmtId="43" fontId="15" fillId="0" borderId="16" xfId="14" applyFont="1" applyFill="1" applyBorder="1" applyAlignment="1" applyProtection="1">
      <alignment horizontal="justify" vertical="center" wrapText="1" shrinkToFit="1"/>
      <protection hidden="1"/>
    </xf>
    <xf numFmtId="43" fontId="23" fillId="0" borderId="16" xfId="14" applyFont="1" applyFill="1" applyBorder="1" applyAlignment="1" applyProtection="1">
      <alignment horizontal="justify" vertical="center" wrapText="1" shrinkToFit="1"/>
      <protection hidden="1"/>
    </xf>
    <xf numFmtId="43" fontId="5" fillId="2" borderId="16" xfId="14" applyFont="1" applyFill="1" applyBorder="1" applyAlignment="1" applyProtection="1">
      <alignment horizontal="justify" vertical="center" wrapText="1"/>
      <protection hidden="1"/>
    </xf>
    <xf numFmtId="43" fontId="15" fillId="0" borderId="16" xfId="14" applyFont="1" applyFill="1" applyBorder="1" applyAlignment="1" applyProtection="1">
      <alignment horizontal="justify" vertical="center" wrapText="1"/>
      <protection hidden="1"/>
    </xf>
    <xf numFmtId="43" fontId="28" fillId="0" borderId="16" xfId="14" applyFont="1" applyBorder="1" applyAlignment="1" applyProtection="1">
      <alignment horizontal="justify" vertical="center" wrapText="1"/>
      <protection hidden="1"/>
    </xf>
    <xf numFmtId="43" fontId="15" fillId="0" borderId="16" xfId="14" applyFont="1" applyBorder="1" applyAlignment="1" applyProtection="1">
      <alignment horizontal="justify" vertical="center" wrapText="1" shrinkToFit="1"/>
      <protection hidden="1"/>
    </xf>
    <xf numFmtId="43" fontId="5" fillId="0" borderId="16" xfId="14" applyFont="1" applyBorder="1" applyAlignment="1" applyProtection="1">
      <alignment horizontal="justify" vertical="center" wrapText="1"/>
      <protection hidden="1"/>
    </xf>
    <xf numFmtId="43" fontId="23" fillId="0" borderId="16" xfId="14" applyFont="1" applyFill="1" applyBorder="1" applyAlignment="1" applyProtection="1">
      <alignment horizontal="justify" vertical="center" wrapText="1"/>
      <protection hidden="1"/>
    </xf>
    <xf numFmtId="0" fontId="26" fillId="0" borderId="16" xfId="0" applyFont="1" applyBorder="1" applyAlignment="1" applyProtection="1">
      <alignment horizontal="left" vertical="center"/>
      <protection hidden="1"/>
    </xf>
    <xf numFmtId="43" fontId="27" fillId="0" borderId="16" xfId="14" applyFont="1" applyBorder="1" applyAlignment="1" applyProtection="1">
      <alignment horizontal="right" vertical="center"/>
      <protection hidden="1"/>
    </xf>
    <xf numFmtId="43" fontId="15" fillId="0" borderId="16" xfId="14" applyFont="1" applyBorder="1" applyAlignment="1" applyProtection="1">
      <alignment horizontal="right" vertical="center"/>
      <protection hidden="1"/>
    </xf>
    <xf numFmtId="0" fontId="7" fillId="0" borderId="16" xfId="14" applyNumberFormat="1" applyFont="1" applyFill="1" applyBorder="1" applyAlignment="1" applyProtection="1">
      <alignment horizontal="justify" vertical="center" wrapText="1"/>
      <protection hidden="1"/>
    </xf>
    <xf numFmtId="0" fontId="15" fillId="0" borderId="16" xfId="14" applyNumberFormat="1" applyFont="1" applyFill="1" applyBorder="1" applyAlignment="1" applyProtection="1">
      <alignment horizontal="justify" vertical="center" wrapText="1" shrinkToFit="1"/>
      <protection hidden="1"/>
    </xf>
    <xf numFmtId="0" fontId="5" fillId="0" borderId="16" xfId="0" applyFont="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4" fontId="26" fillId="0" borderId="16" xfId="0" applyNumberFormat="1" applyFont="1" applyBorder="1" applyAlignment="1" applyProtection="1">
      <alignment horizontal="right" vertical="center" wrapText="1"/>
      <protection hidden="1"/>
    </xf>
    <xf numFmtId="43" fontId="7" fillId="0" borderId="16" xfId="0" applyNumberFormat="1" applyFont="1" applyBorder="1" applyAlignment="1" applyProtection="1">
      <alignment horizontal="right" vertical="center" wrapText="1"/>
      <protection hidden="1"/>
    </xf>
    <xf numFmtId="43" fontId="7" fillId="0" borderId="16" xfId="0" applyNumberFormat="1" applyFont="1" applyFill="1" applyBorder="1" applyAlignment="1" applyProtection="1">
      <alignment horizontal="right" vertical="center" wrapText="1"/>
      <protection hidden="1"/>
    </xf>
    <xf numFmtId="4" fontId="26" fillId="0" borderId="16" xfId="0" applyNumberFormat="1" applyFont="1" applyFill="1" applyBorder="1" applyAlignment="1" applyProtection="1">
      <alignment horizontal="right" vertical="center" wrapText="1"/>
      <protection hidden="1"/>
    </xf>
    <xf numFmtId="0" fontId="30" fillId="0" borderId="16" xfId="0" applyFont="1" applyBorder="1" applyAlignment="1" applyProtection="1">
      <alignment horizontal="justify" vertical="center" wrapText="1"/>
      <protection hidden="1"/>
    </xf>
    <xf numFmtId="4" fontId="7" fillId="2" borderId="16" xfId="0" applyNumberFormat="1" applyFont="1" applyFill="1" applyBorder="1" applyAlignment="1" applyProtection="1">
      <alignment vertical="center" wrapText="1"/>
      <protection hidden="1"/>
    </xf>
    <xf numFmtId="0" fontId="7" fillId="2" borderId="16" xfId="0" applyFont="1" applyFill="1" applyBorder="1" applyAlignment="1" applyProtection="1">
      <alignment horizontal="center" vertical="center" wrapText="1"/>
      <protection hidden="1"/>
    </xf>
    <xf numFmtId="4" fontId="5" fillId="0" borderId="16" xfId="0" applyNumberFormat="1" applyFont="1" applyBorder="1" applyAlignment="1" applyProtection="1">
      <alignment vertical="center" wrapText="1"/>
      <protection hidden="1"/>
    </xf>
    <xf numFmtId="0" fontId="5" fillId="0" borderId="16" xfId="0" applyFont="1" applyBorder="1" applyAlignment="1" applyProtection="1">
      <alignment horizontal="center" vertical="center" wrapText="1"/>
      <protection hidden="1"/>
    </xf>
    <xf numFmtId="4" fontId="25" fillId="2" borderId="16" xfId="0" applyNumberFormat="1" applyFont="1" applyFill="1" applyBorder="1" applyAlignment="1" applyProtection="1">
      <alignment horizontal="right" vertical="center" wrapText="1"/>
      <protection hidden="1"/>
    </xf>
    <xf numFmtId="0" fontId="7" fillId="0" borderId="16" xfId="0" applyFont="1" applyBorder="1" applyAlignment="1" applyProtection="1">
      <alignment horizontal="justify" vertical="justify" wrapText="1"/>
      <protection hidden="1"/>
    </xf>
    <xf numFmtId="43" fontId="5" fillId="0" borderId="16" xfId="14" applyFont="1" applyBorder="1" applyAlignment="1" applyProtection="1">
      <alignment horizontal="right" vertical="center"/>
      <protection hidden="1"/>
    </xf>
    <xf numFmtId="43" fontId="5" fillId="0" borderId="16" xfId="0" applyNumberFormat="1" applyFont="1" applyBorder="1" applyAlignment="1" applyProtection="1">
      <alignment horizontal="right" vertical="center" wrapText="1"/>
      <protection hidden="1"/>
    </xf>
    <xf numFmtId="0" fontId="5" fillId="0" borderId="16" xfId="6" applyFont="1" applyBorder="1" applyAlignment="1" applyProtection="1">
      <alignment horizontal="justify" vertical="center" wrapText="1"/>
      <protection hidden="1"/>
    </xf>
    <xf numFmtId="0" fontId="7" fillId="0" borderId="16" xfId="0" applyFont="1" applyBorder="1" applyAlignment="1" applyProtection="1">
      <alignment horizontal="justify" vertical="top" wrapText="1"/>
      <protection hidden="1"/>
    </xf>
    <xf numFmtId="0" fontId="7" fillId="0" borderId="16" xfId="0" applyFont="1" applyBorder="1" applyAlignment="1" applyProtection="1">
      <alignment horizontal="center" wrapText="1"/>
      <protection hidden="1"/>
    </xf>
    <xf numFmtId="4" fontId="5" fillId="2" borderId="16" xfId="0" applyNumberFormat="1" applyFont="1" applyFill="1" applyBorder="1" applyAlignment="1" applyProtection="1">
      <alignment horizontal="right" vertical="center" wrapText="1"/>
      <protection hidden="1"/>
    </xf>
    <xf numFmtId="4" fontId="25" fillId="0" borderId="16" xfId="0" applyNumberFormat="1" applyFont="1" applyBorder="1" applyAlignment="1" applyProtection="1">
      <alignment horizontal="right" vertical="center" wrapText="1"/>
      <protection hidden="1"/>
    </xf>
    <xf numFmtId="43" fontId="5" fillId="0" borderId="16" xfId="14" applyFont="1" applyBorder="1" applyAlignment="1" applyProtection="1">
      <alignment horizontal="right" vertical="center" wrapText="1"/>
      <protection hidden="1"/>
    </xf>
    <xf numFmtId="0" fontId="23" fillId="0" borderId="16" xfId="0" applyFont="1" applyBorder="1" applyAlignment="1" applyProtection="1">
      <alignment horizontal="justify" vertical="center" wrapText="1"/>
      <protection hidden="1"/>
    </xf>
    <xf numFmtId="4" fontId="23" fillId="0" borderId="16" xfId="0" applyNumberFormat="1" applyFont="1" applyBorder="1" applyAlignment="1" applyProtection="1">
      <alignment horizontal="right" vertical="center" wrapText="1"/>
      <protection hidden="1"/>
    </xf>
    <xf numFmtId="0" fontId="23" fillId="0" borderId="16"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7" fillId="0" borderId="16" xfId="0" applyFont="1" applyFill="1" applyBorder="1" applyAlignment="1" applyProtection="1">
      <alignment horizontal="justify" vertical="center" wrapText="1"/>
      <protection hidden="1"/>
    </xf>
    <xf numFmtId="4" fontId="30" fillId="0" borderId="16" xfId="0" applyNumberFormat="1" applyFont="1" applyBorder="1" applyAlignment="1" applyProtection="1">
      <alignment horizontal="right" vertical="center" wrapText="1"/>
      <protection hidden="1"/>
    </xf>
    <xf numFmtId="4" fontId="30" fillId="0" borderId="16" xfId="0" applyNumberFormat="1" applyFont="1" applyBorder="1" applyAlignment="1" applyProtection="1">
      <alignment vertical="center" wrapText="1"/>
      <protection hidden="1"/>
    </xf>
    <xf numFmtId="14" fontId="5" fillId="0" borderId="1" xfId="0" applyNumberFormat="1" applyFont="1" applyFill="1" applyBorder="1" applyAlignment="1" applyProtection="1">
      <alignment horizontal="right" vertical="center" wrapText="1"/>
      <protection locked="0" hidden="1"/>
    </xf>
    <xf numFmtId="0" fontId="7" fillId="0" borderId="0" xfId="0" applyFont="1" applyFill="1" applyBorder="1" applyAlignment="1" applyProtection="1">
      <alignment horizontal="center" vertical="center" wrapText="1"/>
      <protection locked="0" hidden="1"/>
    </xf>
    <xf numFmtId="0" fontId="7" fillId="0" borderId="7" xfId="0" applyFont="1" applyFill="1" applyBorder="1" applyAlignment="1" applyProtection="1">
      <alignment horizontal="center" vertical="center" wrapText="1"/>
      <protection locked="0" hidden="1"/>
    </xf>
    <xf numFmtId="0" fontId="7" fillId="0" borderId="8" xfId="0" applyFont="1" applyFill="1" applyBorder="1" applyAlignment="1" applyProtection="1">
      <alignment horizontal="center" vertical="center" wrapText="1"/>
      <protection locked="0" hidden="1"/>
    </xf>
    <xf numFmtId="4" fontId="7" fillId="0" borderId="16" xfId="0" applyNumberFormat="1" applyFont="1" applyBorder="1" applyAlignment="1" applyProtection="1">
      <alignment horizontal="right" vertical="center" wrapText="1"/>
      <protection locked="0" hidden="1"/>
    </xf>
    <xf numFmtId="4" fontId="7" fillId="2" borderId="16" xfId="0" applyNumberFormat="1" applyFont="1" applyFill="1" applyBorder="1" applyAlignment="1" applyProtection="1">
      <alignment horizontal="right" vertical="center" wrapText="1"/>
      <protection locked="0" hidden="1"/>
    </xf>
    <xf numFmtId="4" fontId="7" fillId="0" borderId="16" xfId="0" applyNumberFormat="1" applyFont="1" applyFill="1" applyBorder="1" applyAlignment="1" applyProtection="1">
      <alignment horizontal="right" vertical="center" wrapText="1"/>
      <protection locked="0" hidden="1"/>
    </xf>
    <xf numFmtId="40" fontId="7" fillId="0" borderId="16" xfId="0" applyNumberFormat="1" applyFont="1" applyBorder="1" applyAlignment="1" applyProtection="1">
      <alignment horizontal="right" vertical="center"/>
      <protection locked="0" hidden="1"/>
    </xf>
    <xf numFmtId="43" fontId="7" fillId="0" borderId="16" xfId="14" applyFont="1" applyBorder="1" applyAlignment="1" applyProtection="1">
      <alignment horizontal="right" vertical="center" wrapText="1"/>
      <protection locked="0" hidden="1"/>
    </xf>
    <xf numFmtId="43" fontId="7" fillId="0" borderId="16" xfId="14" applyFont="1" applyBorder="1" applyAlignment="1" applyProtection="1">
      <alignment horizontal="right" vertical="center"/>
      <protection locked="0" hidden="1"/>
    </xf>
    <xf numFmtId="43" fontId="7" fillId="0" borderId="16" xfId="14" applyFont="1" applyFill="1" applyBorder="1" applyAlignment="1" applyProtection="1">
      <alignment horizontal="right" vertical="center" wrapText="1"/>
      <protection locked="0" hidden="1"/>
    </xf>
    <xf numFmtId="43" fontId="7" fillId="0" borderId="16" xfId="14" applyFont="1" applyFill="1" applyBorder="1" applyAlignment="1" applyProtection="1">
      <alignment horizontal="right" vertical="center"/>
      <protection locked="0" hidden="1"/>
    </xf>
    <xf numFmtId="4" fontId="26" fillId="2" borderId="16" xfId="0" applyNumberFormat="1" applyFont="1" applyFill="1" applyBorder="1" applyAlignment="1" applyProtection="1">
      <alignment horizontal="right" vertical="center" wrapText="1"/>
      <protection locked="0" hidden="1"/>
    </xf>
    <xf numFmtId="43" fontId="7" fillId="0" borderId="16" xfId="0" applyNumberFormat="1" applyFont="1" applyBorder="1" applyAlignment="1" applyProtection="1">
      <alignment horizontal="right" vertical="center" wrapText="1"/>
      <protection locked="0" hidden="1"/>
    </xf>
    <xf numFmtId="43" fontId="27" fillId="0" borderId="16" xfId="14" applyFont="1" applyBorder="1" applyAlignment="1" applyProtection="1">
      <alignment horizontal="right" vertical="center"/>
      <protection locked="0"/>
    </xf>
    <xf numFmtId="43" fontId="15" fillId="0" borderId="16" xfId="14" applyFont="1" applyBorder="1" applyAlignment="1" applyProtection="1">
      <alignment horizontal="right" vertical="center"/>
      <protection locked="0"/>
    </xf>
    <xf numFmtId="43" fontId="27" fillId="0" borderId="16" xfId="14" applyFont="1" applyFill="1" applyBorder="1" applyAlignment="1" applyProtection="1">
      <alignment horizontal="right" vertical="center"/>
      <protection locked="0"/>
    </xf>
    <xf numFmtId="43" fontId="15" fillId="0" borderId="16" xfId="14" applyFont="1" applyFill="1" applyBorder="1" applyAlignment="1" applyProtection="1">
      <alignment horizontal="right" vertical="center"/>
      <protection locked="0"/>
    </xf>
    <xf numFmtId="43" fontId="7" fillId="2" borderId="16" xfId="14" applyFont="1" applyFill="1" applyBorder="1" applyAlignment="1" applyProtection="1">
      <alignment horizontal="right" vertical="center"/>
      <protection locked="0"/>
    </xf>
    <xf numFmtId="43" fontId="7" fillId="2" borderId="16" xfId="14" applyFont="1" applyFill="1" applyBorder="1" applyAlignment="1" applyProtection="1">
      <alignment horizontal="right" vertical="center" wrapText="1"/>
      <protection locked="0"/>
    </xf>
    <xf numFmtId="43" fontId="30" fillId="0" borderId="16" xfId="14" applyFont="1" applyFill="1" applyBorder="1" applyAlignment="1" applyProtection="1">
      <alignment horizontal="right" vertical="center"/>
      <protection locked="0"/>
    </xf>
    <xf numFmtId="43" fontId="30" fillId="0" borderId="16" xfId="14" applyFont="1" applyFill="1" applyBorder="1" applyAlignment="1" applyProtection="1">
      <alignment vertical="center"/>
      <protection locked="0"/>
    </xf>
    <xf numFmtId="0" fontId="5" fillId="0" borderId="2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4" fontId="10" fillId="0" borderId="22" xfId="0" applyNumberFormat="1" applyFont="1" applyFill="1" applyBorder="1" applyAlignment="1" applyProtection="1">
      <alignment horizontal="center" vertical="center" wrapText="1"/>
      <protection hidden="1"/>
    </xf>
    <xf numFmtId="0" fontId="5" fillId="3" borderId="18" xfId="0" applyFont="1" applyFill="1" applyBorder="1" applyAlignment="1" applyProtection="1">
      <alignment horizontal="center" vertical="center" wrapText="1"/>
      <protection hidden="1"/>
    </xf>
    <xf numFmtId="0" fontId="5" fillId="3" borderId="19" xfId="0" applyFont="1" applyFill="1" applyBorder="1" applyAlignment="1" applyProtection="1">
      <alignment horizontal="center" vertical="center" wrapText="1"/>
      <protection hidden="1"/>
    </xf>
    <xf numFmtId="0" fontId="5" fillId="3" borderId="25"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2" fontId="10" fillId="0" borderId="16" xfId="0" applyNumberFormat="1" applyFont="1" applyFill="1" applyBorder="1" applyAlignment="1" applyProtection="1">
      <alignment horizontal="center" vertical="center" wrapText="1"/>
      <protection hidden="1"/>
    </xf>
    <xf numFmtId="0" fontId="10" fillId="0" borderId="19" xfId="0" applyFont="1" applyFill="1" applyBorder="1" applyAlignment="1" applyProtection="1">
      <alignment vertical="center" wrapText="1"/>
      <protection hidden="1"/>
    </xf>
    <xf numFmtId="4" fontId="10" fillId="0" borderId="16"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wrapText="1"/>
      <protection hidden="1"/>
    </xf>
    <xf numFmtId="0" fontId="11" fillId="0" borderId="1" xfId="0" applyFont="1" applyFill="1" applyBorder="1" applyAlignment="1" applyProtection="1">
      <alignment horizontal="right" vertical="center" wrapText="1"/>
      <protection hidden="1"/>
    </xf>
    <xf numFmtId="0" fontId="10" fillId="0" borderId="1" xfId="0" applyFont="1" applyFill="1" applyBorder="1" applyAlignment="1" applyProtection="1">
      <alignment horizontal="right" vertical="center" wrapText="1"/>
      <protection hidden="1"/>
    </xf>
    <xf numFmtId="0" fontId="7" fillId="0" borderId="0" xfId="0" applyFont="1" applyFill="1" applyBorder="1" applyAlignment="1" applyProtection="1">
      <alignment horizontal="left" vertical="center" wrapText="1"/>
      <protection locked="0" hidden="1"/>
    </xf>
    <xf numFmtId="0" fontId="7" fillId="0" borderId="7" xfId="0" applyFont="1" applyFill="1" applyBorder="1" applyAlignment="1" applyProtection="1">
      <alignment horizontal="left" vertical="center" wrapText="1"/>
      <protection locked="0" hidden="1"/>
    </xf>
    <xf numFmtId="0" fontId="24" fillId="0" borderId="0" xfId="0" applyFont="1" applyBorder="1" applyAlignment="1" applyProtection="1">
      <alignment horizontal="center" vertical="center"/>
      <protection hidden="1"/>
    </xf>
    <xf numFmtId="0" fontId="19" fillId="4" borderId="5" xfId="11" applyFont="1" applyFill="1" applyBorder="1" applyAlignment="1">
      <alignment horizontal="center" vertical="center"/>
    </xf>
    <xf numFmtId="0" fontId="18" fillId="0" borderId="0" xfId="11" applyFont="1" applyBorder="1" applyAlignment="1">
      <alignment horizontal="justify" vertical="center"/>
    </xf>
    <xf numFmtId="0" fontId="18" fillId="0" borderId="4" xfId="11" applyFont="1" applyBorder="1" applyAlignment="1">
      <alignment horizontal="justify" vertical="center" wrapText="1"/>
    </xf>
    <xf numFmtId="0" fontId="18" fillId="0" borderId="0" xfId="11" applyFont="1" applyBorder="1" applyAlignment="1">
      <alignment horizontal="justify" vertical="center" wrapText="1"/>
    </xf>
    <xf numFmtId="0" fontId="18" fillId="0" borderId="5" xfId="11" applyFont="1" applyBorder="1" applyAlignment="1">
      <alignment horizontal="justify" vertical="center" wrapText="1"/>
    </xf>
    <xf numFmtId="0" fontId="7" fillId="2" borderId="9"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cellXfs>
  <cellStyles count="15">
    <cellStyle name="Moeda 2" xfId="1"/>
    <cellStyle name="Moeda 3" xfId="2"/>
    <cellStyle name="Normal" xfId="0" builtinId="0"/>
    <cellStyle name="Normal 2" xfId="3"/>
    <cellStyle name="Normal 2 2" xfId="4"/>
    <cellStyle name="Normal 3" xfId="5"/>
    <cellStyle name="Normal 3 2" xfId="11"/>
    <cellStyle name="Normal 5 2" xfId="6"/>
    <cellStyle name="Porcentagem" xfId="10" builtinId="5"/>
    <cellStyle name="Porcentagem 2" xfId="12"/>
    <cellStyle name="TableStyleLight1" xfId="13"/>
    <cellStyle name="Vírgula" xfId="14" builtinId="3"/>
    <cellStyle name="Vírgula 2" xfId="7"/>
    <cellStyle name="Vírgula 3" xfId="8"/>
    <cellStyle name="Vírgula 4" xfId="9"/>
  </cellStyles>
  <dxfs count="266">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485775</xdr:colOff>
      <xdr:row>58</xdr:row>
      <xdr:rowOff>0</xdr:rowOff>
    </xdr:from>
    <xdr:ext cx="373480" cy="333375"/>
    <xdr:sp macro="" textlink="">
      <xdr:nvSpPr>
        <xdr:cNvPr id="2" name="AutoShape 2">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409700" y="9086850"/>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485775</xdr:colOff>
      <xdr:row>58</xdr:row>
      <xdr:rowOff>0</xdr:rowOff>
    </xdr:from>
    <xdr:ext cx="373480" cy="333375"/>
    <xdr:sp macro="" textlink="">
      <xdr:nvSpPr>
        <xdr:cNvPr id="3" name="AutoShape 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409700" y="9086850"/>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485775</xdr:colOff>
      <xdr:row>58</xdr:row>
      <xdr:rowOff>0</xdr:rowOff>
    </xdr:from>
    <xdr:ext cx="373480" cy="333375"/>
    <xdr:sp macro="" textlink="">
      <xdr:nvSpPr>
        <xdr:cNvPr id="4" name="AutoShape 2">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409700" y="9086850"/>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485775</xdr:colOff>
      <xdr:row>58</xdr:row>
      <xdr:rowOff>0</xdr:rowOff>
    </xdr:from>
    <xdr:ext cx="373480" cy="333375"/>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409700" y="9086850"/>
          <a:ext cx="37348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Y392"/>
  <sheetViews>
    <sheetView tabSelected="1" showRuler="0" zoomScale="115" zoomScaleNormal="115" zoomScaleSheetLayoutView="100" workbookViewId="0">
      <selection activeCell="G5" sqref="G5"/>
    </sheetView>
  </sheetViews>
  <sheetFormatPr defaultColWidth="11.42578125" defaultRowHeight="15" x14ac:dyDescent="0.2"/>
  <cols>
    <col min="1" max="1" width="10.140625" style="69" customWidth="1"/>
    <col min="2" max="2" width="77.7109375" style="15" bestFit="1" customWidth="1"/>
    <col min="3" max="3" width="9.7109375" style="16" customWidth="1"/>
    <col min="4" max="4" width="6.7109375" style="17" customWidth="1"/>
    <col min="5" max="7" width="11.7109375" style="18" customWidth="1"/>
    <col min="8" max="224" width="11.42578125" style="6" customWidth="1"/>
    <col min="225" max="225" width="56.28515625" style="6" customWidth="1"/>
    <col min="226" max="16384" width="11.42578125" style="6"/>
  </cols>
  <sheetData>
    <row r="1" spans="1:233" ht="15" customHeight="1" x14ac:dyDescent="0.2">
      <c r="A1" s="256" t="s">
        <v>15</v>
      </c>
      <c r="B1" s="256"/>
      <c r="C1" s="256"/>
      <c r="D1" s="256"/>
      <c r="E1" s="256"/>
      <c r="F1" s="256"/>
      <c r="G1" s="256"/>
    </row>
    <row r="2" spans="1:233" ht="15" customHeight="1" x14ac:dyDescent="0.2">
      <c r="A2" s="257"/>
      <c r="B2" s="257"/>
      <c r="C2" s="257"/>
      <c r="D2" s="257"/>
      <c r="E2" s="257"/>
      <c r="F2" s="257"/>
      <c r="G2" s="257"/>
    </row>
    <row r="3" spans="1:233" ht="13.5" customHeight="1" x14ac:dyDescent="0.2">
      <c r="A3" s="19" t="s">
        <v>75</v>
      </c>
      <c r="B3" s="68"/>
      <c r="C3" s="68"/>
      <c r="D3" s="68"/>
      <c r="E3" s="264" t="s">
        <v>14</v>
      </c>
      <c r="F3" s="264"/>
      <c r="G3" s="7">
        <f>BDI!D21</f>
        <v>0.25</v>
      </c>
    </row>
    <row r="4" spans="1:233" ht="13.5" customHeight="1" x14ac:dyDescent="0.2">
      <c r="A4" s="19" t="s">
        <v>76</v>
      </c>
      <c r="B4" s="68"/>
      <c r="C4" s="68"/>
      <c r="D4" s="68"/>
      <c r="E4" s="264" t="s">
        <v>52</v>
      </c>
      <c r="F4" s="264"/>
      <c r="G4" s="7">
        <v>1.1152</v>
      </c>
    </row>
    <row r="5" spans="1:233" ht="14.25" customHeight="1" x14ac:dyDescent="0.2">
      <c r="A5" s="19" t="s">
        <v>77</v>
      </c>
      <c r="B5" s="68"/>
      <c r="C5" s="68"/>
      <c r="D5" s="68"/>
      <c r="E5" s="265" t="s">
        <v>8</v>
      </c>
      <c r="F5" s="265"/>
      <c r="G5" s="223"/>
    </row>
    <row r="6" spans="1:233" ht="15" customHeight="1" thickBot="1" x14ac:dyDescent="0.25">
      <c r="A6" s="263"/>
      <c r="B6" s="263"/>
      <c r="C6" s="263"/>
      <c r="D6" s="263"/>
      <c r="E6" s="263"/>
      <c r="F6" s="263"/>
      <c r="G6" s="263"/>
    </row>
    <row r="7" spans="1:233" s="9" customFormat="1" ht="15.75" customHeight="1" thickBot="1" x14ac:dyDescent="0.25">
      <c r="A7" s="259" t="s">
        <v>17</v>
      </c>
      <c r="B7" s="259"/>
      <c r="C7" s="259"/>
      <c r="D7" s="259"/>
      <c r="E7" s="259"/>
      <c r="F7" s="259"/>
      <c r="G7" s="259"/>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row>
    <row r="8" spans="1:233" s="12" customFormat="1" ht="22.5" x14ac:dyDescent="0.2">
      <c r="A8" s="70" t="s">
        <v>6</v>
      </c>
      <c r="B8" s="224"/>
      <c r="C8" s="35" t="s">
        <v>7</v>
      </c>
      <c r="D8" s="266"/>
      <c r="E8" s="266"/>
      <c r="F8" s="35" t="s">
        <v>13</v>
      </c>
      <c r="G8" s="226"/>
      <c r="H8" s="10"/>
      <c r="I8" s="10"/>
      <c r="J8" s="10"/>
      <c r="K8" s="10"/>
      <c r="L8" s="11"/>
      <c r="M8" s="10"/>
      <c r="N8" s="10"/>
      <c r="O8" s="10"/>
      <c r="P8" s="10"/>
      <c r="Q8" s="10"/>
      <c r="R8" s="10"/>
      <c r="S8" s="10"/>
      <c r="T8" s="11"/>
      <c r="U8" s="10"/>
      <c r="V8" s="10"/>
      <c r="W8" s="10"/>
      <c r="X8" s="10"/>
      <c r="Y8" s="10"/>
      <c r="Z8" s="10"/>
      <c r="AA8" s="10"/>
      <c r="AB8" s="11"/>
      <c r="AC8" s="10"/>
      <c r="AD8" s="10"/>
      <c r="AE8" s="10"/>
      <c r="AF8" s="10"/>
      <c r="AG8" s="10"/>
      <c r="AH8" s="10"/>
      <c r="AI8" s="10"/>
      <c r="AJ8" s="11"/>
      <c r="AK8" s="10"/>
      <c r="AL8" s="10"/>
      <c r="AM8" s="10"/>
      <c r="AN8" s="10"/>
      <c r="AO8" s="10"/>
      <c r="AP8" s="10"/>
      <c r="AQ8" s="10"/>
      <c r="AR8" s="11"/>
      <c r="AS8" s="10"/>
      <c r="AT8" s="10"/>
      <c r="AU8" s="10"/>
      <c r="AV8" s="10"/>
      <c r="AW8" s="10"/>
      <c r="AX8" s="10"/>
      <c r="AY8" s="10"/>
      <c r="AZ8" s="11"/>
      <c r="BA8" s="10"/>
      <c r="BB8" s="10"/>
      <c r="BC8" s="10"/>
      <c r="BD8" s="10"/>
      <c r="BE8" s="10"/>
      <c r="BF8" s="10"/>
      <c r="BG8" s="10"/>
      <c r="BH8" s="11"/>
      <c r="BI8" s="10"/>
      <c r="BJ8" s="10"/>
      <c r="BK8" s="10"/>
      <c r="BL8" s="10"/>
      <c r="BM8" s="10"/>
      <c r="BN8" s="10"/>
      <c r="BO8" s="10"/>
      <c r="BP8" s="11"/>
      <c r="BQ8" s="10"/>
      <c r="BR8" s="10"/>
      <c r="BS8" s="10"/>
      <c r="BT8" s="10"/>
      <c r="BU8" s="10"/>
      <c r="BV8" s="10"/>
      <c r="BW8" s="10"/>
      <c r="BX8" s="11"/>
      <c r="BY8" s="10"/>
      <c r="BZ8" s="10"/>
      <c r="CA8" s="10"/>
      <c r="CB8" s="10"/>
      <c r="CC8" s="10"/>
      <c r="CD8" s="10"/>
      <c r="CE8" s="10"/>
      <c r="CF8" s="11"/>
      <c r="CG8" s="10"/>
      <c r="CH8" s="10"/>
      <c r="CI8" s="10"/>
      <c r="CJ8" s="10"/>
      <c r="CK8" s="10"/>
      <c r="CL8" s="10"/>
      <c r="CM8" s="10"/>
      <c r="CN8" s="11"/>
      <c r="CO8" s="10"/>
      <c r="CP8" s="10"/>
      <c r="CQ8" s="10"/>
      <c r="CR8" s="10"/>
      <c r="CS8" s="10"/>
      <c r="CT8" s="10"/>
      <c r="CU8" s="10"/>
      <c r="CV8" s="11"/>
      <c r="CW8" s="10"/>
      <c r="CX8" s="10"/>
      <c r="CY8" s="10"/>
      <c r="CZ8" s="10"/>
      <c r="DA8" s="10"/>
      <c r="DB8" s="10"/>
      <c r="DC8" s="10"/>
      <c r="DD8" s="11"/>
      <c r="DE8" s="10"/>
      <c r="DF8" s="10"/>
      <c r="DG8" s="10"/>
      <c r="DH8" s="10"/>
      <c r="DI8" s="10"/>
      <c r="DJ8" s="10"/>
      <c r="DK8" s="10"/>
      <c r="DL8" s="11"/>
      <c r="DM8" s="10"/>
      <c r="DN8" s="10"/>
      <c r="DO8" s="10"/>
      <c r="DP8" s="10"/>
      <c r="DQ8" s="10"/>
      <c r="DR8" s="10"/>
      <c r="DS8" s="10"/>
      <c r="DT8" s="11"/>
      <c r="DU8" s="10"/>
      <c r="DV8" s="10"/>
      <c r="DW8" s="10"/>
      <c r="DX8" s="10"/>
      <c r="DY8" s="10"/>
      <c r="DZ8" s="10"/>
      <c r="EA8" s="10"/>
      <c r="EB8" s="11"/>
      <c r="EC8" s="10"/>
      <c r="ED8" s="10"/>
      <c r="EE8" s="10"/>
      <c r="EF8" s="10"/>
      <c r="EG8" s="10"/>
      <c r="EH8" s="10"/>
      <c r="EI8" s="10"/>
      <c r="EJ8" s="11"/>
      <c r="EK8" s="10"/>
      <c r="EL8" s="10"/>
      <c r="EM8" s="10"/>
      <c r="EN8" s="10"/>
      <c r="EO8" s="10"/>
      <c r="EP8" s="10"/>
      <c r="EQ8" s="10"/>
      <c r="ER8" s="11"/>
      <c r="ES8" s="10"/>
      <c r="ET8" s="10"/>
      <c r="EU8" s="10"/>
      <c r="EV8" s="10"/>
      <c r="EW8" s="10"/>
      <c r="EX8" s="10"/>
      <c r="EY8" s="10"/>
      <c r="EZ8" s="11"/>
      <c r="FA8" s="10"/>
      <c r="FB8" s="10"/>
      <c r="FC8" s="10"/>
      <c r="FD8" s="10"/>
      <c r="FE8" s="10"/>
      <c r="FF8" s="10"/>
      <c r="FG8" s="10"/>
      <c r="FH8" s="11"/>
      <c r="FI8" s="10"/>
      <c r="FJ8" s="10"/>
      <c r="FK8" s="10"/>
      <c r="FL8" s="10"/>
      <c r="FM8" s="10"/>
      <c r="FN8" s="10"/>
      <c r="FO8" s="10"/>
      <c r="FP8" s="11"/>
      <c r="FQ8" s="10"/>
      <c r="FR8" s="10"/>
      <c r="FS8" s="10"/>
      <c r="FT8" s="10"/>
      <c r="FU8" s="10"/>
      <c r="FV8" s="10"/>
      <c r="FW8" s="10"/>
      <c r="FX8" s="11"/>
      <c r="FY8" s="10"/>
      <c r="FZ8" s="10"/>
      <c r="GA8" s="10"/>
      <c r="GB8" s="10"/>
      <c r="GC8" s="10"/>
      <c r="GD8" s="10"/>
      <c r="GE8" s="10"/>
      <c r="GF8" s="11"/>
      <c r="GG8" s="10"/>
      <c r="GH8" s="10"/>
      <c r="GI8" s="10"/>
      <c r="GJ8" s="10"/>
      <c r="GK8" s="10"/>
      <c r="GL8" s="10"/>
      <c r="GM8" s="10"/>
      <c r="GN8" s="11"/>
      <c r="GO8" s="10"/>
      <c r="GP8" s="10"/>
      <c r="GQ8" s="10"/>
      <c r="GR8" s="10"/>
      <c r="GS8" s="10"/>
      <c r="GT8" s="10"/>
      <c r="GU8" s="10"/>
      <c r="GV8" s="11"/>
      <c r="GW8" s="10"/>
      <c r="GX8" s="10"/>
      <c r="GY8" s="10"/>
      <c r="GZ8" s="10"/>
      <c r="HA8" s="10"/>
      <c r="HB8" s="10"/>
      <c r="HC8" s="10"/>
      <c r="HD8" s="11"/>
      <c r="HE8" s="10"/>
      <c r="HF8" s="10"/>
      <c r="HG8" s="10"/>
      <c r="HH8" s="10"/>
      <c r="HI8" s="10"/>
      <c r="HJ8" s="10"/>
      <c r="HK8" s="10"/>
      <c r="HL8" s="11"/>
      <c r="HM8" s="10"/>
      <c r="HN8" s="10"/>
      <c r="HO8" s="10"/>
      <c r="HP8" s="10"/>
      <c r="HQ8" s="10"/>
      <c r="HR8" s="10"/>
      <c r="HS8" s="10"/>
      <c r="HT8" s="11"/>
      <c r="HU8" s="10"/>
      <c r="HV8" s="10"/>
      <c r="HW8" s="10"/>
      <c r="HX8" s="10"/>
      <c r="HY8" s="10"/>
    </row>
    <row r="9" spans="1:233" s="12" customFormat="1" ht="15" customHeight="1" thickBot="1" x14ac:dyDescent="0.25">
      <c r="A9" s="71" t="s">
        <v>16</v>
      </c>
      <c r="B9" s="225"/>
      <c r="C9" s="36" t="s">
        <v>4</v>
      </c>
      <c r="D9" s="267"/>
      <c r="E9" s="267"/>
      <c r="F9" s="267"/>
      <c r="G9" s="267"/>
      <c r="H9" s="11"/>
      <c r="I9" s="11"/>
      <c r="J9" s="10"/>
      <c r="K9" s="10"/>
      <c r="L9" s="11"/>
      <c r="M9" s="11"/>
      <c r="N9" s="10"/>
      <c r="O9" s="10"/>
      <c r="P9" s="11"/>
      <c r="Q9" s="11"/>
      <c r="R9" s="10"/>
      <c r="S9" s="10"/>
      <c r="T9" s="11"/>
      <c r="U9" s="11"/>
      <c r="V9" s="10"/>
      <c r="W9" s="10"/>
      <c r="X9" s="11"/>
      <c r="Y9" s="11"/>
      <c r="Z9" s="10"/>
      <c r="AA9" s="10"/>
      <c r="AB9" s="11"/>
      <c r="AC9" s="11"/>
      <c r="AD9" s="10"/>
      <c r="AE9" s="10"/>
      <c r="AF9" s="11"/>
      <c r="AG9" s="11"/>
      <c r="AH9" s="10"/>
      <c r="AI9" s="10"/>
      <c r="AJ9" s="11"/>
      <c r="AK9" s="11"/>
      <c r="AL9" s="10"/>
      <c r="AM9" s="10"/>
      <c r="AN9" s="11"/>
      <c r="AO9" s="11"/>
      <c r="AP9" s="10"/>
      <c r="AQ9" s="10"/>
      <c r="AR9" s="11"/>
      <c r="AS9" s="11"/>
      <c r="AT9" s="10"/>
      <c r="AU9" s="10"/>
      <c r="AV9" s="11"/>
      <c r="AW9" s="11"/>
      <c r="AX9" s="10"/>
      <c r="AY9" s="10"/>
      <c r="AZ9" s="11"/>
      <c r="BA9" s="11"/>
      <c r="BB9" s="10"/>
      <c r="BC9" s="10"/>
      <c r="BD9" s="11"/>
      <c r="BE9" s="11"/>
      <c r="BF9" s="10"/>
      <c r="BG9" s="10"/>
      <c r="BH9" s="11"/>
      <c r="BI9" s="11"/>
      <c r="BJ9" s="10"/>
      <c r="BK9" s="10"/>
      <c r="BL9" s="11"/>
      <c r="BM9" s="11"/>
      <c r="BN9" s="10"/>
      <c r="BO9" s="10"/>
      <c r="BP9" s="11"/>
      <c r="BQ9" s="11"/>
      <c r="BR9" s="10"/>
      <c r="BS9" s="10"/>
      <c r="BT9" s="11"/>
      <c r="BU9" s="11"/>
      <c r="BV9" s="10"/>
      <c r="BW9" s="10"/>
      <c r="BX9" s="11"/>
      <c r="BY9" s="11"/>
      <c r="BZ9" s="10"/>
      <c r="CA9" s="10"/>
      <c r="CB9" s="11"/>
      <c r="CC9" s="11"/>
      <c r="CD9" s="10"/>
      <c r="CE9" s="10"/>
      <c r="CF9" s="11"/>
      <c r="CG9" s="11"/>
      <c r="CH9" s="10"/>
      <c r="CI9" s="10"/>
      <c r="CJ9" s="11"/>
      <c r="CK9" s="11"/>
      <c r="CL9" s="10"/>
      <c r="CM9" s="10"/>
      <c r="CN9" s="11"/>
      <c r="CO9" s="11"/>
      <c r="CP9" s="10"/>
      <c r="CQ9" s="10"/>
      <c r="CR9" s="11"/>
      <c r="CS9" s="11"/>
      <c r="CT9" s="10"/>
      <c r="CU9" s="10"/>
      <c r="CV9" s="11"/>
      <c r="CW9" s="11"/>
      <c r="CX9" s="10"/>
      <c r="CY9" s="10"/>
      <c r="CZ9" s="11"/>
      <c r="DA9" s="11"/>
      <c r="DB9" s="10"/>
      <c r="DC9" s="10"/>
      <c r="DD9" s="11"/>
      <c r="DE9" s="11"/>
      <c r="DF9" s="10"/>
      <c r="DG9" s="10"/>
      <c r="DH9" s="11"/>
      <c r="DI9" s="11"/>
      <c r="DJ9" s="10"/>
      <c r="DK9" s="10"/>
      <c r="DL9" s="11"/>
      <c r="DM9" s="11"/>
      <c r="DN9" s="10"/>
      <c r="DO9" s="10"/>
      <c r="DP9" s="11"/>
      <c r="DQ9" s="11"/>
      <c r="DR9" s="10"/>
      <c r="DS9" s="10"/>
      <c r="DT9" s="11"/>
      <c r="DU9" s="11"/>
      <c r="DV9" s="10"/>
      <c r="DW9" s="10"/>
      <c r="DX9" s="11"/>
      <c r="DY9" s="11"/>
      <c r="DZ9" s="10"/>
      <c r="EA9" s="10"/>
      <c r="EB9" s="11"/>
      <c r="EC9" s="11"/>
      <c r="ED9" s="10"/>
      <c r="EE9" s="10"/>
      <c r="EF9" s="11"/>
      <c r="EG9" s="11"/>
      <c r="EH9" s="10"/>
      <c r="EI9" s="10"/>
      <c r="EJ9" s="11"/>
      <c r="EK9" s="11"/>
      <c r="EL9" s="10"/>
      <c r="EM9" s="10"/>
      <c r="EN9" s="11"/>
      <c r="EO9" s="11"/>
      <c r="EP9" s="10"/>
      <c r="EQ9" s="10"/>
      <c r="ER9" s="11"/>
      <c r="ES9" s="11"/>
      <c r="ET9" s="10"/>
      <c r="EU9" s="10"/>
      <c r="EV9" s="11"/>
      <c r="EW9" s="11"/>
      <c r="EX9" s="10"/>
      <c r="EY9" s="10"/>
      <c r="EZ9" s="11"/>
      <c r="FA9" s="11"/>
      <c r="FB9" s="10"/>
      <c r="FC9" s="10"/>
      <c r="FD9" s="11"/>
      <c r="FE9" s="11"/>
      <c r="FF9" s="10"/>
      <c r="FG9" s="10"/>
      <c r="FH9" s="11"/>
      <c r="FI9" s="11"/>
      <c r="FJ9" s="10"/>
      <c r="FK9" s="10"/>
      <c r="FL9" s="11"/>
      <c r="FM9" s="11"/>
      <c r="FN9" s="10"/>
      <c r="FO9" s="10"/>
      <c r="FP9" s="11"/>
      <c r="FQ9" s="11"/>
      <c r="FR9" s="10"/>
      <c r="FS9" s="10"/>
      <c r="FT9" s="11"/>
      <c r="FU9" s="11"/>
      <c r="FV9" s="10"/>
      <c r="FW9" s="10"/>
      <c r="FX9" s="11"/>
      <c r="FY9" s="11"/>
      <c r="FZ9" s="10"/>
      <c r="GA9" s="10"/>
      <c r="GB9" s="11"/>
      <c r="GC9" s="11"/>
      <c r="GD9" s="10"/>
      <c r="GE9" s="10"/>
      <c r="GF9" s="11"/>
      <c r="GG9" s="11"/>
      <c r="GH9" s="10"/>
      <c r="GI9" s="10"/>
      <c r="GJ9" s="11"/>
      <c r="GK9" s="11"/>
      <c r="GL9" s="10"/>
      <c r="GM9" s="10"/>
      <c r="GN9" s="11"/>
      <c r="GO9" s="11"/>
      <c r="GP9" s="10"/>
      <c r="GQ9" s="10"/>
      <c r="GR9" s="11"/>
      <c r="GS9" s="11"/>
      <c r="GT9" s="10"/>
      <c r="GU9" s="10"/>
      <c r="GV9" s="11"/>
      <c r="GW9" s="11"/>
      <c r="GX9" s="10"/>
      <c r="GY9" s="10"/>
      <c r="GZ9" s="11"/>
      <c r="HA9" s="11"/>
      <c r="HB9" s="10"/>
      <c r="HC9" s="10"/>
      <c r="HD9" s="11"/>
      <c r="HE9" s="11"/>
      <c r="HF9" s="10"/>
      <c r="HG9" s="10"/>
      <c r="HH9" s="11"/>
      <c r="HI9" s="11"/>
      <c r="HJ9" s="10"/>
      <c r="HK9" s="10"/>
      <c r="HL9" s="11"/>
      <c r="HM9" s="11"/>
      <c r="HN9" s="10"/>
      <c r="HO9" s="10"/>
      <c r="HP9" s="11"/>
      <c r="HQ9" s="11"/>
      <c r="HR9" s="10"/>
      <c r="HS9" s="10"/>
      <c r="HT9" s="11"/>
      <c r="HU9" s="11"/>
      <c r="HV9" s="10"/>
      <c r="HW9" s="10"/>
      <c r="HX9" s="11"/>
      <c r="HY9" s="11"/>
    </row>
    <row r="10" spans="1:233" s="9" customFormat="1" x14ac:dyDescent="0.2">
      <c r="A10" s="245" t="s">
        <v>18</v>
      </c>
      <c r="B10" s="246"/>
      <c r="C10" s="246"/>
      <c r="D10" s="246"/>
      <c r="E10" s="246"/>
      <c r="F10" s="246"/>
      <c r="G10" s="247"/>
      <c r="H10" s="13"/>
      <c r="I10" s="13"/>
      <c r="J10" s="8"/>
      <c r="K10" s="8"/>
      <c r="L10" s="13"/>
      <c r="M10" s="13"/>
      <c r="N10" s="8"/>
      <c r="O10" s="8"/>
      <c r="P10" s="13"/>
      <c r="Q10" s="13"/>
      <c r="R10" s="8"/>
      <c r="S10" s="8"/>
      <c r="T10" s="13"/>
      <c r="U10" s="13"/>
      <c r="V10" s="8"/>
      <c r="W10" s="8"/>
      <c r="X10" s="13"/>
      <c r="Y10" s="13"/>
      <c r="Z10" s="8"/>
      <c r="AA10" s="8"/>
      <c r="AB10" s="13"/>
      <c r="AC10" s="13"/>
      <c r="AD10" s="8"/>
      <c r="AE10" s="8"/>
      <c r="AF10" s="13"/>
      <c r="AG10" s="13"/>
      <c r="AH10" s="8"/>
      <c r="AI10" s="8"/>
      <c r="AJ10" s="13"/>
      <c r="AK10" s="13"/>
      <c r="AL10" s="8"/>
      <c r="AM10" s="8"/>
      <c r="AN10" s="13"/>
      <c r="AO10" s="13"/>
      <c r="AP10" s="8"/>
      <c r="AQ10" s="8"/>
      <c r="AR10" s="13"/>
      <c r="AS10" s="13"/>
      <c r="AT10" s="8"/>
      <c r="AU10" s="8"/>
      <c r="AV10" s="13"/>
      <c r="AW10" s="13"/>
      <c r="AX10" s="8"/>
      <c r="AY10" s="8"/>
      <c r="AZ10" s="13"/>
      <c r="BA10" s="13"/>
      <c r="BB10" s="8"/>
      <c r="BC10" s="8"/>
      <c r="BD10" s="13"/>
      <c r="BE10" s="13"/>
      <c r="BF10" s="8"/>
      <c r="BG10" s="8"/>
      <c r="BH10" s="13"/>
      <c r="BI10" s="13"/>
      <c r="BJ10" s="8"/>
      <c r="BK10" s="8"/>
      <c r="BL10" s="13"/>
      <c r="BM10" s="13"/>
      <c r="BN10" s="8"/>
      <c r="BO10" s="8"/>
      <c r="BP10" s="13"/>
      <c r="BQ10" s="13"/>
      <c r="BR10" s="8"/>
      <c r="BS10" s="8"/>
      <c r="BT10" s="13"/>
      <c r="BU10" s="13"/>
      <c r="BV10" s="8"/>
      <c r="BW10" s="8"/>
      <c r="BX10" s="13"/>
      <c r="BY10" s="13"/>
      <c r="BZ10" s="8"/>
      <c r="CA10" s="8"/>
      <c r="CB10" s="13"/>
      <c r="CC10" s="13"/>
      <c r="CD10" s="8"/>
      <c r="CE10" s="8"/>
      <c r="CF10" s="13"/>
      <c r="CG10" s="13"/>
      <c r="CH10" s="8"/>
      <c r="CI10" s="8"/>
      <c r="CJ10" s="13"/>
      <c r="CK10" s="13"/>
      <c r="CL10" s="8"/>
      <c r="CM10" s="8"/>
      <c r="CN10" s="13"/>
      <c r="CO10" s="13"/>
      <c r="CP10" s="8"/>
      <c r="CQ10" s="8"/>
      <c r="CR10" s="13"/>
      <c r="CS10" s="13"/>
      <c r="CT10" s="8"/>
      <c r="CU10" s="8"/>
      <c r="CV10" s="13"/>
      <c r="CW10" s="13"/>
      <c r="CX10" s="8"/>
      <c r="CY10" s="8"/>
      <c r="CZ10" s="13"/>
      <c r="DA10" s="13"/>
      <c r="DB10" s="8"/>
      <c r="DC10" s="8"/>
      <c r="DD10" s="13"/>
      <c r="DE10" s="13"/>
      <c r="DF10" s="8"/>
      <c r="DG10" s="8"/>
      <c r="DH10" s="13"/>
      <c r="DI10" s="13"/>
      <c r="DJ10" s="8"/>
      <c r="DK10" s="8"/>
      <c r="DL10" s="13"/>
      <c r="DM10" s="13"/>
      <c r="DN10" s="8"/>
      <c r="DO10" s="8"/>
      <c r="DP10" s="13"/>
      <c r="DQ10" s="13"/>
      <c r="DR10" s="8"/>
      <c r="DS10" s="8"/>
      <c r="DT10" s="13"/>
      <c r="DU10" s="13"/>
      <c r="DV10" s="8"/>
      <c r="DW10" s="8"/>
      <c r="DX10" s="13"/>
      <c r="DY10" s="13"/>
      <c r="DZ10" s="8"/>
      <c r="EA10" s="8"/>
      <c r="EB10" s="13"/>
      <c r="EC10" s="13"/>
      <c r="ED10" s="8"/>
      <c r="EE10" s="8"/>
      <c r="EF10" s="13"/>
      <c r="EG10" s="13"/>
      <c r="EH10" s="8"/>
      <c r="EI10" s="8"/>
      <c r="EJ10" s="13"/>
      <c r="EK10" s="13"/>
      <c r="EL10" s="8"/>
      <c r="EM10" s="8"/>
      <c r="EN10" s="13"/>
      <c r="EO10" s="13"/>
      <c r="EP10" s="8"/>
      <c r="EQ10" s="8"/>
      <c r="ER10" s="13"/>
      <c r="ES10" s="13"/>
      <c r="ET10" s="8"/>
      <c r="EU10" s="8"/>
      <c r="EV10" s="13"/>
      <c r="EW10" s="13"/>
      <c r="EX10" s="8"/>
      <c r="EY10" s="8"/>
      <c r="EZ10" s="13"/>
      <c r="FA10" s="13"/>
      <c r="FB10" s="8"/>
      <c r="FC10" s="8"/>
      <c r="FD10" s="13"/>
      <c r="FE10" s="13"/>
      <c r="FF10" s="8"/>
      <c r="FG10" s="8"/>
      <c r="FH10" s="13"/>
      <c r="FI10" s="13"/>
      <c r="FJ10" s="8"/>
      <c r="FK10" s="8"/>
      <c r="FL10" s="13"/>
      <c r="FM10" s="13"/>
      <c r="FN10" s="8"/>
      <c r="FO10" s="8"/>
      <c r="FP10" s="13"/>
      <c r="FQ10" s="13"/>
      <c r="FR10" s="8"/>
      <c r="FS10" s="8"/>
      <c r="FT10" s="13"/>
      <c r="FU10" s="13"/>
      <c r="FV10" s="8"/>
      <c r="FW10" s="8"/>
      <c r="FX10" s="13"/>
      <c r="FY10" s="13"/>
      <c r="FZ10" s="8"/>
      <c r="GA10" s="8"/>
      <c r="GB10" s="13"/>
      <c r="GC10" s="13"/>
      <c r="GD10" s="8"/>
      <c r="GE10" s="8"/>
      <c r="GF10" s="13"/>
      <c r="GG10" s="13"/>
      <c r="GH10" s="8"/>
      <c r="GI10" s="8"/>
      <c r="GJ10" s="13"/>
      <c r="GK10" s="13"/>
      <c r="GL10" s="8"/>
      <c r="GM10" s="8"/>
      <c r="GN10" s="13"/>
      <c r="GO10" s="13"/>
      <c r="GP10" s="8"/>
      <c r="GQ10" s="8"/>
      <c r="GR10" s="13"/>
      <c r="GS10" s="13"/>
      <c r="GT10" s="8"/>
      <c r="GU10" s="8"/>
      <c r="GV10" s="13"/>
      <c r="GW10" s="13"/>
      <c r="GX10" s="8"/>
      <c r="GY10" s="8"/>
      <c r="GZ10" s="13"/>
      <c r="HA10" s="13"/>
      <c r="HB10" s="8"/>
      <c r="HC10" s="8"/>
      <c r="HD10" s="13"/>
      <c r="HE10" s="13"/>
      <c r="HF10" s="8"/>
      <c r="HG10" s="8"/>
      <c r="HH10" s="13"/>
      <c r="HI10" s="13"/>
      <c r="HJ10" s="8"/>
      <c r="HK10" s="8"/>
      <c r="HL10" s="13"/>
      <c r="HM10" s="13"/>
      <c r="HN10" s="8"/>
      <c r="HO10" s="8"/>
      <c r="HP10" s="13"/>
      <c r="HQ10" s="13"/>
      <c r="HR10" s="8"/>
      <c r="HS10" s="8"/>
      <c r="HT10" s="13"/>
      <c r="HU10" s="13"/>
      <c r="HV10" s="8"/>
      <c r="HW10" s="8"/>
      <c r="HX10" s="13"/>
      <c r="HY10" s="13"/>
    </row>
    <row r="11" spans="1:233" s="9" customFormat="1" ht="14.45" customHeight="1" x14ac:dyDescent="0.2">
      <c r="A11" s="261" t="s">
        <v>9</v>
      </c>
      <c r="B11" s="258" t="s">
        <v>0</v>
      </c>
      <c r="C11" s="260" t="s">
        <v>1</v>
      </c>
      <c r="D11" s="258" t="s">
        <v>2</v>
      </c>
      <c r="E11" s="262" t="s">
        <v>50</v>
      </c>
      <c r="F11" s="262"/>
      <c r="G11" s="248" t="s">
        <v>41</v>
      </c>
    </row>
    <row r="12" spans="1:233" s="9" customFormat="1" ht="15.75" customHeight="1" x14ac:dyDescent="0.2">
      <c r="A12" s="261"/>
      <c r="B12" s="258"/>
      <c r="C12" s="260"/>
      <c r="D12" s="258"/>
      <c r="E12" s="73" t="s">
        <v>3</v>
      </c>
      <c r="F12" s="73" t="s">
        <v>5</v>
      </c>
      <c r="G12" s="248"/>
    </row>
    <row r="13" spans="1:233" x14ac:dyDescent="0.2">
      <c r="A13" s="149" t="s">
        <v>10</v>
      </c>
      <c r="B13" s="74" t="s">
        <v>11</v>
      </c>
      <c r="C13" s="75"/>
      <c r="D13" s="76"/>
      <c r="E13" s="77"/>
      <c r="F13" s="77"/>
      <c r="G13" s="150"/>
    </row>
    <row r="14" spans="1:233" x14ac:dyDescent="0.2">
      <c r="A14" s="149" t="s">
        <v>670</v>
      </c>
      <c r="B14" s="78" t="s">
        <v>80</v>
      </c>
      <c r="C14" s="79"/>
      <c r="D14" s="76"/>
      <c r="E14" s="77"/>
      <c r="F14" s="77"/>
      <c r="G14" s="150"/>
    </row>
    <row r="15" spans="1:233" x14ac:dyDescent="0.2">
      <c r="A15" s="151" t="s">
        <v>54</v>
      </c>
      <c r="B15" s="171" t="s">
        <v>78</v>
      </c>
      <c r="C15" s="80">
        <v>1</v>
      </c>
      <c r="D15" s="81" t="s">
        <v>55</v>
      </c>
      <c r="E15" s="80" t="s">
        <v>56</v>
      </c>
      <c r="F15" s="82"/>
      <c r="G15" s="152">
        <f>SUMPRODUCT(E15:F15)*C15</f>
        <v>0</v>
      </c>
    </row>
    <row r="16" spans="1:233" x14ac:dyDescent="0.2">
      <c r="A16" s="151" t="s">
        <v>57</v>
      </c>
      <c r="B16" s="172" t="s">
        <v>79</v>
      </c>
      <c r="C16" s="83">
        <v>3</v>
      </c>
      <c r="D16" s="84" t="s">
        <v>81</v>
      </c>
      <c r="E16" s="80" t="s">
        <v>56</v>
      </c>
      <c r="F16" s="85"/>
      <c r="G16" s="152">
        <f>SUMPRODUCT(E16:F16)*C16</f>
        <v>0</v>
      </c>
    </row>
    <row r="17" spans="1:7" x14ac:dyDescent="0.2">
      <c r="A17" s="151" t="s">
        <v>58</v>
      </c>
      <c r="B17" s="173" t="s">
        <v>775</v>
      </c>
      <c r="C17" s="83">
        <v>30</v>
      </c>
      <c r="D17" s="84" t="s">
        <v>776</v>
      </c>
      <c r="E17" s="228"/>
      <c r="F17" s="85"/>
      <c r="G17" s="152">
        <f>SUMPRODUCT(E17:F17)*C17</f>
        <v>0</v>
      </c>
    </row>
    <row r="18" spans="1:7" ht="25.5" x14ac:dyDescent="0.2">
      <c r="A18" s="151" t="s">
        <v>647</v>
      </c>
      <c r="B18" s="87" t="s">
        <v>656</v>
      </c>
      <c r="C18" s="83">
        <v>6</v>
      </c>
      <c r="D18" s="84" t="s">
        <v>608</v>
      </c>
      <c r="E18" s="229"/>
      <c r="F18" s="86"/>
      <c r="G18" s="152">
        <f>SUMPRODUCT(E18:F18)*C18</f>
        <v>0</v>
      </c>
    </row>
    <row r="19" spans="1:7" x14ac:dyDescent="0.2">
      <c r="A19" s="149" t="s">
        <v>671</v>
      </c>
      <c r="B19" s="78" t="s">
        <v>82</v>
      </c>
      <c r="C19" s="75"/>
      <c r="D19" s="76"/>
      <c r="E19" s="87"/>
      <c r="F19" s="87"/>
      <c r="G19" s="152"/>
    </row>
    <row r="20" spans="1:7" ht="25.5" x14ac:dyDescent="0.2">
      <c r="A20" s="151" t="s">
        <v>67</v>
      </c>
      <c r="B20" s="87" t="s">
        <v>664</v>
      </c>
      <c r="C20" s="80">
        <v>25</v>
      </c>
      <c r="D20" s="84" t="s">
        <v>608</v>
      </c>
      <c r="E20" s="228"/>
      <c r="F20" s="85"/>
      <c r="G20" s="152">
        <f t="shared" ref="G20:G21" si="0">SUMPRODUCT(E20:F20)*C20</f>
        <v>0</v>
      </c>
    </row>
    <row r="21" spans="1:7" x14ac:dyDescent="0.2">
      <c r="A21" s="151" t="s">
        <v>60</v>
      </c>
      <c r="B21" s="174" t="s">
        <v>777</v>
      </c>
      <c r="C21" s="83">
        <v>30</v>
      </c>
      <c r="D21" s="84" t="s">
        <v>776</v>
      </c>
      <c r="E21" s="228"/>
      <c r="F21" s="85"/>
      <c r="G21" s="152">
        <f t="shared" si="0"/>
        <v>0</v>
      </c>
    </row>
    <row r="22" spans="1:7" ht="25.5" x14ac:dyDescent="0.2">
      <c r="A22" s="151" t="s">
        <v>68</v>
      </c>
      <c r="B22" s="175" t="s">
        <v>778</v>
      </c>
      <c r="C22" s="80">
        <v>35</v>
      </c>
      <c r="D22" s="84" t="s">
        <v>776</v>
      </c>
      <c r="E22" s="85"/>
      <c r="F22" s="85"/>
      <c r="G22" s="152">
        <f t="shared" ref="G22:G31" si="1">SUMPRODUCT(E22:F22)*C22</f>
        <v>0</v>
      </c>
    </row>
    <row r="23" spans="1:7" ht="51" x14ac:dyDescent="0.2">
      <c r="A23" s="151" t="s">
        <v>69</v>
      </c>
      <c r="B23" s="176" t="s">
        <v>602</v>
      </c>
      <c r="C23" s="83">
        <v>34</v>
      </c>
      <c r="D23" s="84" t="s">
        <v>608</v>
      </c>
      <c r="E23" s="85"/>
      <c r="F23" s="85"/>
      <c r="G23" s="152">
        <f t="shared" si="1"/>
        <v>0</v>
      </c>
    </row>
    <row r="24" spans="1:7" x14ac:dyDescent="0.2">
      <c r="A24" s="149" t="s">
        <v>672</v>
      </c>
      <c r="B24" s="78" t="s">
        <v>85</v>
      </c>
      <c r="C24" s="75"/>
      <c r="D24" s="75"/>
      <c r="E24" s="77"/>
      <c r="F24" s="77"/>
      <c r="G24" s="153"/>
    </row>
    <row r="25" spans="1:7" ht="25.5" x14ac:dyDescent="0.2">
      <c r="A25" s="151" t="s">
        <v>59</v>
      </c>
      <c r="B25" s="177" t="s">
        <v>83</v>
      </c>
      <c r="C25" s="80">
        <v>35</v>
      </c>
      <c r="D25" s="84" t="s">
        <v>608</v>
      </c>
      <c r="E25" s="85"/>
      <c r="F25" s="85"/>
      <c r="G25" s="152">
        <f t="shared" si="1"/>
        <v>0</v>
      </c>
    </row>
    <row r="26" spans="1:7" ht="25.5" x14ac:dyDescent="0.2">
      <c r="A26" s="151" t="s">
        <v>70</v>
      </c>
      <c r="B26" s="87" t="s">
        <v>84</v>
      </c>
      <c r="C26" s="80">
        <v>50</v>
      </c>
      <c r="D26" s="84" t="s">
        <v>608</v>
      </c>
      <c r="E26" s="85"/>
      <c r="F26" s="85"/>
      <c r="G26" s="152">
        <f t="shared" si="1"/>
        <v>0</v>
      </c>
    </row>
    <row r="27" spans="1:7" x14ac:dyDescent="0.2">
      <c r="A27" s="149" t="s">
        <v>673</v>
      </c>
      <c r="B27" s="78" t="s">
        <v>88</v>
      </c>
      <c r="C27" s="88"/>
      <c r="D27" s="81"/>
      <c r="E27" s="178"/>
      <c r="F27" s="178"/>
      <c r="G27" s="154"/>
    </row>
    <row r="28" spans="1:7" ht="25.5" x14ac:dyDescent="0.2">
      <c r="A28" s="151" t="s">
        <v>71</v>
      </c>
      <c r="B28" s="179" t="s">
        <v>86</v>
      </c>
      <c r="C28" s="80">
        <v>370</v>
      </c>
      <c r="D28" s="89" t="s">
        <v>608</v>
      </c>
      <c r="E28" s="82"/>
      <c r="F28" s="82"/>
      <c r="G28" s="152">
        <f t="shared" si="1"/>
        <v>0</v>
      </c>
    </row>
    <row r="29" spans="1:7" x14ac:dyDescent="0.2">
      <c r="A29" s="151" t="s">
        <v>72</v>
      </c>
      <c r="B29" s="90" t="s">
        <v>87</v>
      </c>
      <c r="C29" s="80">
        <v>45</v>
      </c>
      <c r="D29" s="89" t="s">
        <v>608</v>
      </c>
      <c r="E29" s="82"/>
      <c r="F29" s="82"/>
      <c r="G29" s="152">
        <f t="shared" si="1"/>
        <v>0</v>
      </c>
    </row>
    <row r="30" spans="1:7" x14ac:dyDescent="0.2">
      <c r="A30" s="149" t="s">
        <v>674</v>
      </c>
      <c r="B30" s="78" t="s">
        <v>89</v>
      </c>
      <c r="C30" s="80"/>
      <c r="D30" s="89"/>
      <c r="E30" s="80"/>
      <c r="F30" s="80"/>
      <c r="G30" s="155"/>
    </row>
    <row r="31" spans="1:7" ht="25.5" x14ac:dyDescent="0.2">
      <c r="A31" s="156" t="s">
        <v>26</v>
      </c>
      <c r="B31" s="180" t="s">
        <v>657</v>
      </c>
      <c r="C31" s="80">
        <v>25</v>
      </c>
      <c r="D31" s="89" t="s">
        <v>55</v>
      </c>
      <c r="E31" s="86"/>
      <c r="F31" s="82"/>
      <c r="G31" s="152">
        <f t="shared" si="1"/>
        <v>0</v>
      </c>
    </row>
    <row r="32" spans="1:7" ht="25.5" x14ac:dyDescent="0.2">
      <c r="A32" s="156" t="s">
        <v>28</v>
      </c>
      <c r="B32" s="180" t="s">
        <v>658</v>
      </c>
      <c r="C32" s="80">
        <v>31</v>
      </c>
      <c r="D32" s="89" t="s">
        <v>55</v>
      </c>
      <c r="E32" s="86"/>
      <c r="F32" s="82"/>
      <c r="G32" s="152">
        <f>SUMPRODUCT(E32:F32)*C32</f>
        <v>0</v>
      </c>
    </row>
    <row r="33" spans="1:7" ht="25.5" x14ac:dyDescent="0.2">
      <c r="A33" s="156" t="s">
        <v>30</v>
      </c>
      <c r="B33" s="180" t="s">
        <v>663</v>
      </c>
      <c r="C33" s="80">
        <v>12</v>
      </c>
      <c r="D33" s="89" t="s">
        <v>66</v>
      </c>
      <c r="E33" s="86"/>
      <c r="F33" s="82"/>
      <c r="G33" s="152">
        <f>SUMPRODUCT(E33:F33)*C33</f>
        <v>0</v>
      </c>
    </row>
    <row r="34" spans="1:7" x14ac:dyDescent="0.2">
      <c r="A34" s="149" t="s">
        <v>675</v>
      </c>
      <c r="B34" s="78" t="s">
        <v>96</v>
      </c>
      <c r="C34" s="91"/>
      <c r="D34" s="92"/>
      <c r="E34" s="181"/>
      <c r="F34" s="181"/>
      <c r="G34" s="157"/>
    </row>
    <row r="35" spans="1:7" x14ac:dyDescent="0.2">
      <c r="A35" s="149" t="s">
        <v>73</v>
      </c>
      <c r="B35" s="93" t="s">
        <v>622</v>
      </c>
      <c r="C35" s="94"/>
      <c r="D35" s="95"/>
      <c r="E35" s="94"/>
      <c r="F35" s="94"/>
      <c r="G35" s="158"/>
    </row>
    <row r="36" spans="1:7" x14ac:dyDescent="0.2">
      <c r="A36" s="151" t="s">
        <v>374</v>
      </c>
      <c r="B36" s="182" t="s">
        <v>90</v>
      </c>
      <c r="C36" s="80">
        <v>3</v>
      </c>
      <c r="D36" s="89" t="s">
        <v>608</v>
      </c>
      <c r="E36" s="82"/>
      <c r="F36" s="82"/>
      <c r="G36" s="152">
        <f>SUMPRODUCT(E36:F36)*C36</f>
        <v>0</v>
      </c>
    </row>
    <row r="37" spans="1:7" x14ac:dyDescent="0.2">
      <c r="A37" s="151" t="s">
        <v>375</v>
      </c>
      <c r="B37" s="182" t="s">
        <v>91</v>
      </c>
      <c r="C37" s="80">
        <v>13</v>
      </c>
      <c r="D37" s="89" t="s">
        <v>608</v>
      </c>
      <c r="E37" s="82"/>
      <c r="F37" s="82"/>
      <c r="G37" s="152">
        <f t="shared" ref="G37:G54" si="2">SUMPRODUCT(E37:F37)*C37</f>
        <v>0</v>
      </c>
    </row>
    <row r="38" spans="1:7" x14ac:dyDescent="0.2">
      <c r="A38" s="151" t="s">
        <v>376</v>
      </c>
      <c r="B38" s="182" t="s">
        <v>92</v>
      </c>
      <c r="C38" s="80">
        <v>9</v>
      </c>
      <c r="D38" s="89" t="s">
        <v>608</v>
      </c>
      <c r="E38" s="82"/>
      <c r="F38" s="82"/>
      <c r="G38" s="152">
        <f t="shared" si="2"/>
        <v>0</v>
      </c>
    </row>
    <row r="39" spans="1:7" x14ac:dyDescent="0.2">
      <c r="A39" s="159" t="s">
        <v>74</v>
      </c>
      <c r="B39" s="183" t="s">
        <v>621</v>
      </c>
      <c r="C39" s="80"/>
      <c r="D39" s="89"/>
      <c r="E39" s="80"/>
      <c r="F39" s="80"/>
      <c r="G39" s="153"/>
    </row>
    <row r="40" spans="1:7" ht="25.5" x14ac:dyDescent="0.2">
      <c r="A40" s="160" t="s">
        <v>615</v>
      </c>
      <c r="B40" s="182" t="s">
        <v>93</v>
      </c>
      <c r="C40" s="80">
        <v>15</v>
      </c>
      <c r="D40" s="89" t="s">
        <v>608</v>
      </c>
      <c r="E40" s="82"/>
      <c r="F40" s="82"/>
      <c r="G40" s="152">
        <f t="shared" si="2"/>
        <v>0</v>
      </c>
    </row>
    <row r="41" spans="1:7" ht="25.5" x14ac:dyDescent="0.2">
      <c r="A41" s="160" t="s">
        <v>377</v>
      </c>
      <c r="B41" s="182" t="s">
        <v>614</v>
      </c>
      <c r="C41" s="80">
        <v>1</v>
      </c>
      <c r="D41" s="89" t="s">
        <v>608</v>
      </c>
      <c r="E41" s="82"/>
      <c r="F41" s="82"/>
      <c r="G41" s="152">
        <f t="shared" ref="G41" si="3">SUMPRODUCT(E41:F41)*C41</f>
        <v>0</v>
      </c>
    </row>
    <row r="42" spans="1:7" x14ac:dyDescent="0.2">
      <c r="A42" s="161" t="s">
        <v>616</v>
      </c>
      <c r="B42" s="93" t="s">
        <v>617</v>
      </c>
      <c r="C42" s="94"/>
      <c r="D42" s="95"/>
      <c r="E42" s="94"/>
      <c r="F42" s="94"/>
      <c r="G42" s="162"/>
    </row>
    <row r="43" spans="1:7" x14ac:dyDescent="0.2">
      <c r="A43" s="160" t="s">
        <v>619</v>
      </c>
      <c r="B43" s="177" t="s">
        <v>95</v>
      </c>
      <c r="C43" s="80">
        <v>4</v>
      </c>
      <c r="D43" s="89" t="s">
        <v>55</v>
      </c>
      <c r="E43" s="82"/>
      <c r="F43" s="82"/>
      <c r="G43" s="152">
        <f>SUMPRODUCT(E43:F43)*C43</f>
        <v>0</v>
      </c>
    </row>
    <row r="44" spans="1:7" x14ac:dyDescent="0.2">
      <c r="A44" s="160" t="s">
        <v>620</v>
      </c>
      <c r="B44" s="90" t="s">
        <v>605</v>
      </c>
      <c r="C44" s="80">
        <v>25</v>
      </c>
      <c r="D44" s="89" t="s">
        <v>608</v>
      </c>
      <c r="E44" s="82"/>
      <c r="F44" s="82"/>
      <c r="G44" s="152">
        <f>SUMPRODUCT(E44:F44)*C44</f>
        <v>0</v>
      </c>
    </row>
    <row r="45" spans="1:7" x14ac:dyDescent="0.2">
      <c r="A45" s="161" t="s">
        <v>623</v>
      </c>
      <c r="B45" s="184" t="s">
        <v>624</v>
      </c>
      <c r="C45" s="80"/>
      <c r="D45" s="89"/>
      <c r="E45" s="80"/>
      <c r="F45" s="80"/>
      <c r="G45" s="152"/>
    </row>
    <row r="46" spans="1:7" s="67" customFormat="1" x14ac:dyDescent="0.2">
      <c r="A46" s="160" t="s">
        <v>626</v>
      </c>
      <c r="B46" s="108" t="s">
        <v>625</v>
      </c>
      <c r="C46" s="77">
        <v>1.6</v>
      </c>
      <c r="D46" s="89" t="s">
        <v>608</v>
      </c>
      <c r="E46" s="86"/>
      <c r="F46" s="86"/>
      <c r="G46" s="150">
        <f>SUMPRODUCT(E46:F46)*C46</f>
        <v>0</v>
      </c>
    </row>
    <row r="47" spans="1:7" x14ac:dyDescent="0.2">
      <c r="A47" s="149" t="s">
        <v>676</v>
      </c>
      <c r="B47" s="78" t="s">
        <v>99</v>
      </c>
      <c r="C47" s="75"/>
      <c r="D47" s="75"/>
      <c r="E47" s="77"/>
      <c r="F47" s="77"/>
      <c r="G47" s="153"/>
    </row>
    <row r="48" spans="1:7" x14ac:dyDescent="0.2">
      <c r="A48" s="160" t="s">
        <v>378</v>
      </c>
      <c r="B48" s="177" t="s">
        <v>97</v>
      </c>
      <c r="C48" s="80">
        <v>1</v>
      </c>
      <c r="D48" s="89" t="s">
        <v>55</v>
      </c>
      <c r="E48" s="82"/>
      <c r="F48" s="82"/>
      <c r="G48" s="152">
        <f t="shared" si="2"/>
        <v>0</v>
      </c>
    </row>
    <row r="49" spans="1:7" ht="38.25" x14ac:dyDescent="0.2">
      <c r="A49" s="160" t="s">
        <v>379</v>
      </c>
      <c r="B49" s="90" t="s">
        <v>98</v>
      </c>
      <c r="C49" s="80">
        <v>1</v>
      </c>
      <c r="D49" s="89" t="s">
        <v>55</v>
      </c>
      <c r="E49" s="82"/>
      <c r="F49" s="82"/>
      <c r="G49" s="152">
        <f t="shared" si="2"/>
        <v>0</v>
      </c>
    </row>
    <row r="50" spans="1:7" x14ac:dyDescent="0.2">
      <c r="A50" s="149" t="s">
        <v>677</v>
      </c>
      <c r="B50" s="78" t="s">
        <v>101</v>
      </c>
      <c r="C50" s="75"/>
      <c r="D50" s="75"/>
      <c r="E50" s="77"/>
      <c r="F50" s="77"/>
      <c r="G50" s="153"/>
    </row>
    <row r="51" spans="1:7" ht="25.5" x14ac:dyDescent="0.2">
      <c r="A51" s="160" t="s">
        <v>380</v>
      </c>
      <c r="B51" s="90" t="s">
        <v>100</v>
      </c>
      <c r="C51" s="80">
        <v>27</v>
      </c>
      <c r="D51" s="89" t="s">
        <v>608</v>
      </c>
      <c r="E51" s="227"/>
      <c r="F51" s="227"/>
      <c r="G51" s="152">
        <f t="shared" si="2"/>
        <v>0</v>
      </c>
    </row>
    <row r="52" spans="1:7" ht="25.5" x14ac:dyDescent="0.2">
      <c r="A52" s="160" t="s">
        <v>381</v>
      </c>
      <c r="B52" s="90" t="s">
        <v>659</v>
      </c>
      <c r="C52" s="80">
        <v>27</v>
      </c>
      <c r="D52" s="89" t="s">
        <v>608</v>
      </c>
      <c r="E52" s="227"/>
      <c r="F52" s="227"/>
      <c r="G52" s="152">
        <f t="shared" si="2"/>
        <v>0</v>
      </c>
    </row>
    <row r="53" spans="1:7" ht="38.25" x14ac:dyDescent="0.2">
      <c r="A53" s="160" t="s">
        <v>382</v>
      </c>
      <c r="B53" s="100" t="s">
        <v>779</v>
      </c>
      <c r="C53" s="80">
        <v>20</v>
      </c>
      <c r="D53" s="89" t="s">
        <v>608</v>
      </c>
      <c r="E53" s="227"/>
      <c r="F53" s="227"/>
      <c r="G53" s="152">
        <f t="shared" si="2"/>
        <v>0</v>
      </c>
    </row>
    <row r="54" spans="1:7" ht="25.5" x14ac:dyDescent="0.2">
      <c r="A54" s="160" t="s">
        <v>383</v>
      </c>
      <c r="B54" s="100" t="s">
        <v>780</v>
      </c>
      <c r="C54" s="80">
        <v>790</v>
      </c>
      <c r="D54" s="89" t="s">
        <v>608</v>
      </c>
      <c r="E54" s="227"/>
      <c r="F54" s="227"/>
      <c r="G54" s="152">
        <f t="shared" si="2"/>
        <v>0</v>
      </c>
    </row>
    <row r="55" spans="1:7" x14ac:dyDescent="0.2">
      <c r="A55" s="149" t="s">
        <v>678</v>
      </c>
      <c r="B55" s="78" t="s">
        <v>139</v>
      </c>
      <c r="C55" s="75"/>
      <c r="D55" s="75"/>
      <c r="E55" s="77"/>
      <c r="F55" s="77"/>
      <c r="G55" s="153"/>
    </row>
    <row r="56" spans="1:7" x14ac:dyDescent="0.2">
      <c r="A56" s="160" t="s">
        <v>384</v>
      </c>
      <c r="B56" s="90" t="s">
        <v>102</v>
      </c>
      <c r="C56" s="80"/>
      <c r="D56" s="89"/>
      <c r="E56" s="80"/>
      <c r="F56" s="80"/>
      <c r="G56" s="153"/>
    </row>
    <row r="57" spans="1:7" x14ac:dyDescent="0.2">
      <c r="A57" s="160" t="s">
        <v>385</v>
      </c>
      <c r="B57" s="108" t="s">
        <v>103</v>
      </c>
      <c r="C57" s="80">
        <v>4</v>
      </c>
      <c r="D57" s="89" t="s">
        <v>55</v>
      </c>
      <c r="E57" s="82"/>
      <c r="F57" s="82"/>
      <c r="G57" s="152">
        <f t="shared" ref="G57:G95" si="4">SUMPRODUCT(E57:F57)*C57</f>
        <v>0</v>
      </c>
    </row>
    <row r="58" spans="1:7" x14ac:dyDescent="0.2">
      <c r="A58" s="160" t="s">
        <v>386</v>
      </c>
      <c r="B58" s="108" t="s">
        <v>104</v>
      </c>
      <c r="C58" s="80">
        <v>1</v>
      </c>
      <c r="D58" s="89" t="s">
        <v>55</v>
      </c>
      <c r="E58" s="82"/>
      <c r="F58" s="82"/>
      <c r="G58" s="152">
        <f t="shared" si="4"/>
        <v>0</v>
      </c>
    </row>
    <row r="59" spans="1:7" x14ac:dyDescent="0.2">
      <c r="A59" s="160" t="s">
        <v>387</v>
      </c>
      <c r="B59" s="90" t="s">
        <v>105</v>
      </c>
      <c r="C59" s="80">
        <v>1</v>
      </c>
      <c r="D59" s="89" t="s">
        <v>55</v>
      </c>
      <c r="E59" s="82"/>
      <c r="F59" s="82"/>
      <c r="G59" s="152">
        <f t="shared" si="4"/>
        <v>0</v>
      </c>
    </row>
    <row r="60" spans="1:7" x14ac:dyDescent="0.2">
      <c r="A60" s="160" t="s">
        <v>388</v>
      </c>
      <c r="B60" s="90" t="s">
        <v>106</v>
      </c>
      <c r="C60" s="80">
        <v>1</v>
      </c>
      <c r="D60" s="89" t="s">
        <v>55</v>
      </c>
      <c r="E60" s="82"/>
      <c r="F60" s="82"/>
      <c r="G60" s="152">
        <f t="shared" si="4"/>
        <v>0</v>
      </c>
    </row>
    <row r="61" spans="1:7" x14ac:dyDescent="0.2">
      <c r="A61" s="160" t="s">
        <v>389</v>
      </c>
      <c r="B61" s="90" t="s">
        <v>107</v>
      </c>
      <c r="C61" s="80">
        <v>2</v>
      </c>
      <c r="D61" s="89" t="s">
        <v>55</v>
      </c>
      <c r="E61" s="82"/>
      <c r="F61" s="82"/>
      <c r="G61" s="152">
        <f t="shared" si="4"/>
        <v>0</v>
      </c>
    </row>
    <row r="62" spans="1:7" x14ac:dyDescent="0.2">
      <c r="A62" s="160" t="s">
        <v>390</v>
      </c>
      <c r="B62" s="90" t="s">
        <v>108</v>
      </c>
      <c r="C62" s="80">
        <v>2</v>
      </c>
      <c r="D62" s="89" t="s">
        <v>55</v>
      </c>
      <c r="E62" s="82"/>
      <c r="F62" s="82"/>
      <c r="G62" s="152">
        <f t="shared" si="4"/>
        <v>0</v>
      </c>
    </row>
    <row r="63" spans="1:7" x14ac:dyDescent="0.2">
      <c r="A63" s="160" t="s">
        <v>391</v>
      </c>
      <c r="B63" s="90" t="s">
        <v>109</v>
      </c>
      <c r="C63" s="80">
        <v>2</v>
      </c>
      <c r="D63" s="89" t="s">
        <v>55</v>
      </c>
      <c r="E63" s="82"/>
      <c r="F63" s="82"/>
      <c r="G63" s="152">
        <f t="shared" si="4"/>
        <v>0</v>
      </c>
    </row>
    <row r="64" spans="1:7" x14ac:dyDescent="0.2">
      <c r="A64" s="163" t="s">
        <v>392</v>
      </c>
      <c r="B64" s="108" t="s">
        <v>110</v>
      </c>
      <c r="C64" s="80">
        <v>8</v>
      </c>
      <c r="D64" s="89" t="s">
        <v>55</v>
      </c>
      <c r="E64" s="82"/>
      <c r="F64" s="82"/>
      <c r="G64" s="152">
        <f t="shared" si="4"/>
        <v>0</v>
      </c>
    </row>
    <row r="65" spans="1:7" x14ac:dyDescent="0.2">
      <c r="A65" s="163" t="s">
        <v>393</v>
      </c>
      <c r="B65" s="108" t="s">
        <v>111</v>
      </c>
      <c r="C65" s="80"/>
      <c r="D65" s="89"/>
      <c r="E65" s="80"/>
      <c r="F65" s="80"/>
      <c r="G65" s="153"/>
    </row>
    <row r="66" spans="1:7" x14ac:dyDescent="0.2">
      <c r="A66" s="163" t="s">
        <v>394</v>
      </c>
      <c r="B66" s="108" t="s">
        <v>112</v>
      </c>
      <c r="C66" s="80">
        <v>1</v>
      </c>
      <c r="D66" s="89" t="s">
        <v>55</v>
      </c>
      <c r="E66" s="82"/>
      <c r="F66" s="82"/>
      <c r="G66" s="152">
        <f t="shared" si="4"/>
        <v>0</v>
      </c>
    </row>
    <row r="67" spans="1:7" x14ac:dyDescent="0.2">
      <c r="A67" s="163" t="s">
        <v>395</v>
      </c>
      <c r="B67" s="108" t="s">
        <v>113</v>
      </c>
      <c r="C67" s="80">
        <v>1</v>
      </c>
      <c r="D67" s="89" t="s">
        <v>55</v>
      </c>
      <c r="E67" s="82"/>
      <c r="F67" s="82"/>
      <c r="G67" s="152">
        <f t="shared" si="4"/>
        <v>0</v>
      </c>
    </row>
    <row r="68" spans="1:7" x14ac:dyDescent="0.2">
      <c r="A68" s="163" t="s">
        <v>396</v>
      </c>
      <c r="B68" s="108" t="s">
        <v>114</v>
      </c>
      <c r="C68" s="80">
        <v>1</v>
      </c>
      <c r="D68" s="89" t="s">
        <v>55</v>
      </c>
      <c r="E68" s="82"/>
      <c r="F68" s="82"/>
      <c r="G68" s="152">
        <f t="shared" si="4"/>
        <v>0</v>
      </c>
    </row>
    <row r="69" spans="1:7" x14ac:dyDescent="0.2">
      <c r="A69" s="163" t="s">
        <v>397</v>
      </c>
      <c r="B69" s="108" t="s">
        <v>115</v>
      </c>
      <c r="C69" s="80">
        <v>1</v>
      </c>
      <c r="D69" s="89" t="s">
        <v>55</v>
      </c>
      <c r="E69" s="82"/>
      <c r="F69" s="82"/>
      <c r="G69" s="152">
        <f t="shared" si="4"/>
        <v>0</v>
      </c>
    </row>
    <row r="70" spans="1:7" x14ac:dyDescent="0.2">
      <c r="A70" s="163" t="s">
        <v>398</v>
      </c>
      <c r="B70" s="108" t="s">
        <v>116</v>
      </c>
      <c r="C70" s="80">
        <v>1</v>
      </c>
      <c r="D70" s="89" t="s">
        <v>55</v>
      </c>
      <c r="E70" s="82"/>
      <c r="F70" s="82"/>
      <c r="G70" s="152">
        <f t="shared" si="4"/>
        <v>0</v>
      </c>
    </row>
    <row r="71" spans="1:7" x14ac:dyDescent="0.2">
      <c r="A71" s="163" t="s">
        <v>399</v>
      </c>
      <c r="B71" s="108" t="s">
        <v>117</v>
      </c>
      <c r="C71" s="80">
        <v>1</v>
      </c>
      <c r="D71" s="89" t="s">
        <v>55</v>
      </c>
      <c r="E71" s="82"/>
      <c r="F71" s="82"/>
      <c r="G71" s="152">
        <f t="shared" si="4"/>
        <v>0</v>
      </c>
    </row>
    <row r="72" spans="1:7" x14ac:dyDescent="0.2">
      <c r="A72" s="163" t="s">
        <v>400</v>
      </c>
      <c r="B72" s="108" t="s">
        <v>118</v>
      </c>
      <c r="C72" s="80"/>
      <c r="D72" s="89"/>
      <c r="E72" s="80"/>
      <c r="F72" s="80"/>
      <c r="G72" s="153"/>
    </row>
    <row r="73" spans="1:7" x14ac:dyDescent="0.2">
      <c r="A73" s="163" t="s">
        <v>401</v>
      </c>
      <c r="B73" s="108" t="s">
        <v>119</v>
      </c>
      <c r="C73" s="80">
        <v>2</v>
      </c>
      <c r="D73" s="89" t="s">
        <v>55</v>
      </c>
      <c r="E73" s="82"/>
      <c r="F73" s="82"/>
      <c r="G73" s="152">
        <f t="shared" si="4"/>
        <v>0</v>
      </c>
    </row>
    <row r="74" spans="1:7" x14ac:dyDescent="0.2">
      <c r="A74" s="163" t="s">
        <v>403</v>
      </c>
      <c r="B74" s="108" t="s">
        <v>120</v>
      </c>
      <c r="C74" s="80">
        <v>1</v>
      </c>
      <c r="D74" s="89" t="s">
        <v>55</v>
      </c>
      <c r="E74" s="82"/>
      <c r="F74" s="82"/>
      <c r="G74" s="152">
        <f t="shared" si="4"/>
        <v>0</v>
      </c>
    </row>
    <row r="75" spans="1:7" x14ac:dyDescent="0.2">
      <c r="A75" s="163" t="s">
        <v>402</v>
      </c>
      <c r="B75" s="108" t="s">
        <v>121</v>
      </c>
      <c r="C75" s="80">
        <v>1</v>
      </c>
      <c r="D75" s="89" t="s">
        <v>55</v>
      </c>
      <c r="E75" s="82"/>
      <c r="F75" s="82"/>
      <c r="G75" s="152">
        <f t="shared" si="4"/>
        <v>0</v>
      </c>
    </row>
    <row r="76" spans="1:7" x14ac:dyDescent="0.2">
      <c r="A76" s="163" t="s">
        <v>404</v>
      </c>
      <c r="B76" s="108" t="s">
        <v>122</v>
      </c>
      <c r="C76" s="80">
        <v>1</v>
      </c>
      <c r="D76" s="89" t="s">
        <v>55</v>
      </c>
      <c r="E76" s="82"/>
      <c r="F76" s="82"/>
      <c r="G76" s="152">
        <f t="shared" si="4"/>
        <v>0</v>
      </c>
    </row>
    <row r="77" spans="1:7" x14ac:dyDescent="0.2">
      <c r="A77" s="163" t="s">
        <v>405</v>
      </c>
      <c r="B77" s="108" t="s">
        <v>123</v>
      </c>
      <c r="C77" s="80"/>
      <c r="D77" s="89"/>
      <c r="E77" s="80"/>
      <c r="F77" s="80"/>
      <c r="G77" s="153"/>
    </row>
    <row r="78" spans="1:7" x14ac:dyDescent="0.2">
      <c r="A78" s="163" t="s">
        <v>406</v>
      </c>
      <c r="B78" s="108" t="s">
        <v>124</v>
      </c>
      <c r="C78" s="80">
        <v>1</v>
      </c>
      <c r="D78" s="89" t="s">
        <v>55</v>
      </c>
      <c r="E78" s="82"/>
      <c r="F78" s="82"/>
      <c r="G78" s="152">
        <f t="shared" si="4"/>
        <v>0</v>
      </c>
    </row>
    <row r="79" spans="1:7" x14ac:dyDescent="0.2">
      <c r="A79" s="163" t="s">
        <v>407</v>
      </c>
      <c r="B79" s="108" t="s">
        <v>125</v>
      </c>
      <c r="C79" s="80">
        <v>1</v>
      </c>
      <c r="D79" s="89" t="s">
        <v>55</v>
      </c>
      <c r="E79" s="82"/>
      <c r="F79" s="82"/>
      <c r="G79" s="152">
        <f t="shared" si="4"/>
        <v>0</v>
      </c>
    </row>
    <row r="80" spans="1:7" x14ac:dyDescent="0.2">
      <c r="A80" s="163" t="s">
        <v>688</v>
      </c>
      <c r="B80" s="108" t="s">
        <v>126</v>
      </c>
      <c r="C80" s="80">
        <v>1</v>
      </c>
      <c r="D80" s="89" t="s">
        <v>55</v>
      </c>
      <c r="E80" s="82"/>
      <c r="F80" s="82"/>
      <c r="G80" s="152">
        <f t="shared" si="4"/>
        <v>0</v>
      </c>
    </row>
    <row r="81" spans="1:7" x14ac:dyDescent="0.2">
      <c r="A81" s="163" t="s">
        <v>689</v>
      </c>
      <c r="B81" s="108" t="s">
        <v>127</v>
      </c>
      <c r="C81" s="80">
        <v>1</v>
      </c>
      <c r="D81" s="89" t="s">
        <v>55</v>
      </c>
      <c r="E81" s="82"/>
      <c r="F81" s="82"/>
      <c r="G81" s="152">
        <f t="shared" si="4"/>
        <v>0</v>
      </c>
    </row>
    <row r="82" spans="1:7" x14ac:dyDescent="0.2">
      <c r="A82" s="163" t="s">
        <v>690</v>
      </c>
      <c r="B82" s="108" t="s">
        <v>128</v>
      </c>
      <c r="C82" s="80">
        <v>1</v>
      </c>
      <c r="D82" s="89" t="s">
        <v>55</v>
      </c>
      <c r="E82" s="82"/>
      <c r="F82" s="82"/>
      <c r="G82" s="152">
        <f t="shared" si="4"/>
        <v>0</v>
      </c>
    </row>
    <row r="83" spans="1:7" x14ac:dyDescent="0.2">
      <c r="A83" s="163" t="s">
        <v>691</v>
      </c>
      <c r="B83" s="108" t="s">
        <v>129</v>
      </c>
      <c r="C83" s="80"/>
      <c r="D83" s="89"/>
      <c r="E83" s="80"/>
      <c r="F83" s="80"/>
      <c r="G83" s="153"/>
    </row>
    <row r="84" spans="1:7" x14ac:dyDescent="0.2">
      <c r="A84" s="163" t="s">
        <v>692</v>
      </c>
      <c r="B84" s="108" t="s">
        <v>130</v>
      </c>
      <c r="C84" s="80">
        <v>1</v>
      </c>
      <c r="D84" s="89" t="s">
        <v>55</v>
      </c>
      <c r="E84" s="82"/>
      <c r="F84" s="82"/>
      <c r="G84" s="152">
        <f t="shared" si="4"/>
        <v>0</v>
      </c>
    </row>
    <row r="85" spans="1:7" x14ac:dyDescent="0.2">
      <c r="A85" s="163" t="s">
        <v>693</v>
      </c>
      <c r="B85" s="108" t="s">
        <v>131</v>
      </c>
      <c r="C85" s="80">
        <v>1</v>
      </c>
      <c r="D85" s="89" t="s">
        <v>55</v>
      </c>
      <c r="E85" s="82"/>
      <c r="F85" s="82"/>
      <c r="G85" s="152">
        <f t="shared" si="4"/>
        <v>0</v>
      </c>
    </row>
    <row r="86" spans="1:7" x14ac:dyDescent="0.2">
      <c r="A86" s="163" t="s">
        <v>694</v>
      </c>
      <c r="B86" s="108" t="s">
        <v>132</v>
      </c>
      <c r="C86" s="80">
        <v>1</v>
      </c>
      <c r="D86" s="89" t="s">
        <v>55</v>
      </c>
      <c r="E86" s="82"/>
      <c r="F86" s="82"/>
      <c r="G86" s="152">
        <f t="shared" si="4"/>
        <v>0</v>
      </c>
    </row>
    <row r="87" spans="1:7" x14ac:dyDescent="0.2">
      <c r="A87" s="163" t="s">
        <v>695</v>
      </c>
      <c r="B87" s="108" t="s">
        <v>133</v>
      </c>
      <c r="C87" s="80">
        <v>2</v>
      </c>
      <c r="D87" s="89" t="s">
        <v>55</v>
      </c>
      <c r="E87" s="82"/>
      <c r="F87" s="82"/>
      <c r="G87" s="152">
        <f t="shared" si="4"/>
        <v>0</v>
      </c>
    </row>
    <row r="88" spans="1:7" x14ac:dyDescent="0.2">
      <c r="A88" s="163" t="s">
        <v>696</v>
      </c>
      <c r="B88" s="108" t="s">
        <v>134</v>
      </c>
      <c r="C88" s="80">
        <v>2</v>
      </c>
      <c r="D88" s="89" t="s">
        <v>55</v>
      </c>
      <c r="E88" s="82"/>
      <c r="F88" s="82"/>
      <c r="G88" s="152">
        <f t="shared" si="4"/>
        <v>0</v>
      </c>
    </row>
    <row r="89" spans="1:7" x14ac:dyDescent="0.2">
      <c r="A89" s="163" t="s">
        <v>697</v>
      </c>
      <c r="B89" s="108" t="s">
        <v>135</v>
      </c>
      <c r="C89" s="80"/>
      <c r="D89" s="89"/>
      <c r="E89" s="80"/>
      <c r="F89" s="80"/>
      <c r="G89" s="153"/>
    </row>
    <row r="90" spans="1:7" x14ac:dyDescent="0.2">
      <c r="A90" s="164" t="s">
        <v>698</v>
      </c>
      <c r="B90" s="108" t="s">
        <v>136</v>
      </c>
      <c r="C90" s="80">
        <v>12</v>
      </c>
      <c r="D90" s="89" t="s">
        <v>55</v>
      </c>
      <c r="E90" s="82"/>
      <c r="F90" s="82"/>
      <c r="G90" s="152">
        <f t="shared" si="4"/>
        <v>0</v>
      </c>
    </row>
    <row r="91" spans="1:7" x14ac:dyDescent="0.2">
      <c r="A91" s="164" t="s">
        <v>699</v>
      </c>
      <c r="B91" s="108" t="s">
        <v>597</v>
      </c>
      <c r="C91" s="80">
        <v>10</v>
      </c>
      <c r="D91" s="89" t="s">
        <v>55</v>
      </c>
      <c r="E91" s="82"/>
      <c r="F91" s="82"/>
      <c r="G91" s="152">
        <f t="shared" si="4"/>
        <v>0</v>
      </c>
    </row>
    <row r="92" spans="1:7" x14ac:dyDescent="0.2">
      <c r="A92" s="149" t="s">
        <v>679</v>
      </c>
      <c r="B92" s="96" t="s">
        <v>137</v>
      </c>
      <c r="C92" s="77"/>
      <c r="D92" s="89"/>
      <c r="E92" s="77"/>
      <c r="F92" s="77"/>
      <c r="G92" s="158"/>
    </row>
    <row r="93" spans="1:7" ht="25.5" x14ac:dyDescent="0.2">
      <c r="A93" s="151" t="s">
        <v>408</v>
      </c>
      <c r="B93" s="97" t="s">
        <v>138</v>
      </c>
      <c r="C93" s="77">
        <v>1</v>
      </c>
      <c r="D93" s="89" t="s">
        <v>55</v>
      </c>
      <c r="E93" s="86"/>
      <c r="F93" s="86"/>
      <c r="G93" s="152">
        <f t="shared" si="4"/>
        <v>0</v>
      </c>
    </row>
    <row r="94" spans="1:7" x14ac:dyDescent="0.2">
      <c r="A94" s="151" t="s">
        <v>409</v>
      </c>
      <c r="B94" s="97" t="s">
        <v>140</v>
      </c>
      <c r="C94" s="77">
        <v>1</v>
      </c>
      <c r="D94" s="89" t="s">
        <v>55</v>
      </c>
      <c r="E94" s="80" t="s">
        <v>56</v>
      </c>
      <c r="F94" s="86"/>
      <c r="G94" s="152">
        <f t="shared" si="4"/>
        <v>0</v>
      </c>
    </row>
    <row r="95" spans="1:7" ht="25.5" x14ac:dyDescent="0.2">
      <c r="A95" s="151" t="s">
        <v>410</v>
      </c>
      <c r="B95" s="185" t="s">
        <v>141</v>
      </c>
      <c r="C95" s="77">
        <v>2</v>
      </c>
      <c r="D95" s="89" t="s">
        <v>55</v>
      </c>
      <c r="E95" s="86"/>
      <c r="F95" s="86"/>
      <c r="G95" s="152">
        <f t="shared" si="4"/>
        <v>0</v>
      </c>
    </row>
    <row r="96" spans="1:7" x14ac:dyDescent="0.2">
      <c r="A96" s="149" t="s">
        <v>680</v>
      </c>
      <c r="B96" s="96" t="s">
        <v>154</v>
      </c>
      <c r="C96" s="77"/>
      <c r="D96" s="89"/>
      <c r="E96" s="77"/>
      <c r="F96" s="77"/>
      <c r="G96" s="158"/>
    </row>
    <row r="97" spans="1:7" x14ac:dyDescent="0.2">
      <c r="A97" s="151" t="s">
        <v>411</v>
      </c>
      <c r="B97" s="98" t="s">
        <v>142</v>
      </c>
      <c r="C97" s="83"/>
      <c r="D97" s="99"/>
      <c r="E97" s="83"/>
      <c r="F97" s="83"/>
      <c r="G97" s="158"/>
    </row>
    <row r="98" spans="1:7" ht="51" x14ac:dyDescent="0.2">
      <c r="A98" s="151" t="s">
        <v>412</v>
      </c>
      <c r="B98" s="98" t="s">
        <v>598</v>
      </c>
      <c r="C98" s="83">
        <v>3</v>
      </c>
      <c r="D98" s="99" t="s">
        <v>608</v>
      </c>
      <c r="E98" s="228"/>
      <c r="F98" s="228"/>
      <c r="G98" s="152">
        <f t="shared" ref="G98:G136" si="5">SUMPRODUCT(E98:F98)*C98</f>
        <v>0</v>
      </c>
    </row>
    <row r="99" spans="1:7" ht="38.25" x14ac:dyDescent="0.2">
      <c r="A99" s="151" t="s">
        <v>413</v>
      </c>
      <c r="B99" s="100" t="s">
        <v>604</v>
      </c>
      <c r="C99" s="83">
        <v>20</v>
      </c>
      <c r="D99" s="99" t="s">
        <v>608</v>
      </c>
      <c r="E99" s="228"/>
      <c r="F99" s="228"/>
      <c r="G99" s="152">
        <f t="shared" si="5"/>
        <v>0</v>
      </c>
    </row>
    <row r="100" spans="1:7" x14ac:dyDescent="0.2">
      <c r="A100" s="151" t="s">
        <v>414</v>
      </c>
      <c r="B100" s="98" t="s">
        <v>143</v>
      </c>
      <c r="C100" s="83"/>
      <c r="D100" s="99"/>
      <c r="E100" s="83"/>
      <c r="F100" s="83"/>
      <c r="G100" s="158"/>
    </row>
    <row r="101" spans="1:7" ht="51" x14ac:dyDescent="0.2">
      <c r="A101" s="151" t="s">
        <v>415</v>
      </c>
      <c r="B101" s="98" t="s">
        <v>599</v>
      </c>
      <c r="C101" s="83">
        <v>11</v>
      </c>
      <c r="D101" s="99" t="s">
        <v>55</v>
      </c>
      <c r="E101" s="228"/>
      <c r="F101" s="228"/>
      <c r="G101" s="152">
        <f t="shared" si="5"/>
        <v>0</v>
      </c>
    </row>
    <row r="102" spans="1:7" x14ac:dyDescent="0.2">
      <c r="A102" s="151" t="s">
        <v>416</v>
      </c>
      <c r="B102" s="108" t="s">
        <v>144</v>
      </c>
      <c r="C102" s="83"/>
      <c r="D102" s="99"/>
      <c r="E102" s="83"/>
      <c r="F102" s="83"/>
      <c r="G102" s="158"/>
    </row>
    <row r="103" spans="1:7" ht="63.75" x14ac:dyDescent="0.2">
      <c r="A103" s="151" t="s">
        <v>417</v>
      </c>
      <c r="B103" s="98" t="s">
        <v>600</v>
      </c>
      <c r="C103" s="83">
        <v>5</v>
      </c>
      <c r="D103" s="99" t="s">
        <v>608</v>
      </c>
      <c r="E103" s="228"/>
      <c r="F103" s="228"/>
      <c r="G103" s="152">
        <f t="shared" si="5"/>
        <v>0</v>
      </c>
    </row>
    <row r="104" spans="1:7" x14ac:dyDescent="0.2">
      <c r="A104" s="149" t="s">
        <v>681</v>
      </c>
      <c r="B104" s="96" t="s">
        <v>153</v>
      </c>
      <c r="C104" s="77"/>
      <c r="D104" s="89"/>
      <c r="E104" s="77"/>
      <c r="F104" s="77"/>
      <c r="G104" s="158"/>
    </row>
    <row r="105" spans="1:7" ht="25.5" x14ac:dyDescent="0.2">
      <c r="A105" s="151" t="s">
        <v>418</v>
      </c>
      <c r="B105" s="100" t="s">
        <v>145</v>
      </c>
      <c r="C105" s="83">
        <v>4</v>
      </c>
      <c r="D105" s="99" t="s">
        <v>55</v>
      </c>
      <c r="E105" s="228"/>
      <c r="F105" s="228"/>
      <c r="G105" s="152">
        <f t="shared" si="5"/>
        <v>0</v>
      </c>
    </row>
    <row r="106" spans="1:7" ht="25.5" x14ac:dyDescent="0.2">
      <c r="A106" s="151" t="s">
        <v>419</v>
      </c>
      <c r="B106" s="100" t="s">
        <v>146</v>
      </c>
      <c r="C106" s="83">
        <v>6</v>
      </c>
      <c r="D106" s="99" t="s">
        <v>55</v>
      </c>
      <c r="E106" s="228"/>
      <c r="F106" s="228"/>
      <c r="G106" s="152">
        <f t="shared" si="5"/>
        <v>0</v>
      </c>
    </row>
    <row r="107" spans="1:7" x14ac:dyDescent="0.2">
      <c r="A107" s="151" t="s">
        <v>420</v>
      </c>
      <c r="B107" s="186" t="s">
        <v>147</v>
      </c>
      <c r="C107" s="83">
        <v>4</v>
      </c>
      <c r="D107" s="99" t="s">
        <v>55</v>
      </c>
      <c r="E107" s="228"/>
      <c r="F107" s="228"/>
      <c r="G107" s="152">
        <f t="shared" si="5"/>
        <v>0</v>
      </c>
    </row>
    <row r="108" spans="1:7" x14ac:dyDescent="0.2">
      <c r="A108" s="151" t="s">
        <v>421</v>
      </c>
      <c r="B108" s="100" t="s">
        <v>653</v>
      </c>
      <c r="C108" s="83">
        <v>14</v>
      </c>
      <c r="D108" s="99" t="s">
        <v>55</v>
      </c>
      <c r="E108" s="228"/>
      <c r="F108" s="80" t="s">
        <v>56</v>
      </c>
      <c r="G108" s="152">
        <f t="shared" si="5"/>
        <v>0</v>
      </c>
    </row>
    <row r="109" spans="1:7" ht="25.5" x14ac:dyDescent="0.2">
      <c r="A109" s="151" t="s">
        <v>422</v>
      </c>
      <c r="B109" s="100" t="s">
        <v>651</v>
      </c>
      <c r="C109" s="83">
        <v>5</v>
      </c>
      <c r="D109" s="99" t="s">
        <v>55</v>
      </c>
      <c r="E109" s="228"/>
      <c r="F109" s="80" t="s">
        <v>56</v>
      </c>
      <c r="G109" s="152">
        <f t="shared" si="5"/>
        <v>0</v>
      </c>
    </row>
    <row r="110" spans="1:7" x14ac:dyDescent="0.2">
      <c r="A110" s="151" t="s">
        <v>423</v>
      </c>
      <c r="B110" s="100" t="s">
        <v>652</v>
      </c>
      <c r="C110" s="83">
        <v>4</v>
      </c>
      <c r="D110" s="99" t="s">
        <v>55</v>
      </c>
      <c r="E110" s="228"/>
      <c r="F110" s="80" t="s">
        <v>56</v>
      </c>
      <c r="G110" s="152">
        <f t="shared" si="5"/>
        <v>0</v>
      </c>
    </row>
    <row r="111" spans="1:7" x14ac:dyDescent="0.2">
      <c r="A111" s="151" t="s">
        <v>424</v>
      </c>
      <c r="B111" s="100" t="s">
        <v>650</v>
      </c>
      <c r="C111" s="83">
        <v>4</v>
      </c>
      <c r="D111" s="99" t="s">
        <v>55</v>
      </c>
      <c r="E111" s="228"/>
      <c r="F111" s="80" t="s">
        <v>56</v>
      </c>
      <c r="G111" s="152">
        <f t="shared" si="5"/>
        <v>0</v>
      </c>
    </row>
    <row r="112" spans="1:7" x14ac:dyDescent="0.2">
      <c r="A112" s="151" t="s">
        <v>425</v>
      </c>
      <c r="B112" s="100" t="s">
        <v>649</v>
      </c>
      <c r="C112" s="83">
        <v>2</v>
      </c>
      <c r="D112" s="99" t="s">
        <v>55</v>
      </c>
      <c r="E112" s="228"/>
      <c r="F112" s="80" t="s">
        <v>56</v>
      </c>
      <c r="G112" s="152">
        <f t="shared" si="5"/>
        <v>0</v>
      </c>
    </row>
    <row r="113" spans="1:7" x14ac:dyDescent="0.2">
      <c r="A113" s="151" t="s">
        <v>426</v>
      </c>
      <c r="B113" s="100" t="s">
        <v>148</v>
      </c>
      <c r="C113" s="83">
        <v>2</v>
      </c>
      <c r="D113" s="99" t="s">
        <v>608</v>
      </c>
      <c r="E113" s="228"/>
      <c r="F113" s="228"/>
      <c r="G113" s="152">
        <f t="shared" si="5"/>
        <v>0</v>
      </c>
    </row>
    <row r="114" spans="1:7" x14ac:dyDescent="0.2">
      <c r="A114" s="151" t="s">
        <v>427</v>
      </c>
      <c r="B114" s="100" t="s">
        <v>149</v>
      </c>
      <c r="C114" s="83">
        <v>6</v>
      </c>
      <c r="D114" s="99" t="s">
        <v>55</v>
      </c>
      <c r="E114" s="228"/>
      <c r="F114" s="228"/>
      <c r="G114" s="152">
        <f t="shared" si="5"/>
        <v>0</v>
      </c>
    </row>
    <row r="115" spans="1:7" x14ac:dyDescent="0.2">
      <c r="A115" s="151" t="s">
        <v>428</v>
      </c>
      <c r="B115" s="100" t="s">
        <v>150</v>
      </c>
      <c r="C115" s="83">
        <v>4</v>
      </c>
      <c r="D115" s="99" t="s">
        <v>55</v>
      </c>
      <c r="E115" s="228"/>
      <c r="F115" s="228"/>
      <c r="G115" s="152">
        <f t="shared" si="5"/>
        <v>0</v>
      </c>
    </row>
    <row r="116" spans="1:7" x14ac:dyDescent="0.2">
      <c r="A116" s="151" t="s">
        <v>429</v>
      </c>
      <c r="B116" s="100" t="s">
        <v>151</v>
      </c>
      <c r="C116" s="83">
        <v>2</v>
      </c>
      <c r="D116" s="99" t="s">
        <v>55</v>
      </c>
      <c r="E116" s="228"/>
      <c r="F116" s="228"/>
      <c r="G116" s="152">
        <f t="shared" si="5"/>
        <v>0</v>
      </c>
    </row>
    <row r="117" spans="1:7" x14ac:dyDescent="0.2">
      <c r="A117" s="151" t="s">
        <v>430</v>
      </c>
      <c r="B117" s="100" t="s">
        <v>152</v>
      </c>
      <c r="C117" s="83">
        <v>4</v>
      </c>
      <c r="D117" s="99" t="s">
        <v>55</v>
      </c>
      <c r="E117" s="228"/>
      <c r="F117" s="228"/>
      <c r="G117" s="152">
        <f t="shared" si="5"/>
        <v>0</v>
      </c>
    </row>
    <row r="118" spans="1:7" x14ac:dyDescent="0.2">
      <c r="A118" s="149" t="s">
        <v>682</v>
      </c>
      <c r="B118" s="96" t="s">
        <v>164</v>
      </c>
      <c r="C118" s="77"/>
      <c r="D118" s="89"/>
      <c r="E118" s="77"/>
      <c r="F118" s="77"/>
      <c r="G118" s="158"/>
    </row>
    <row r="119" spans="1:7" x14ac:dyDescent="0.2">
      <c r="A119" s="151" t="s">
        <v>431</v>
      </c>
      <c r="B119" s="100" t="s">
        <v>155</v>
      </c>
      <c r="C119" s="83">
        <v>1</v>
      </c>
      <c r="D119" s="99" t="s">
        <v>55</v>
      </c>
      <c r="E119" s="228"/>
      <c r="F119" s="80" t="s">
        <v>56</v>
      </c>
      <c r="G119" s="152">
        <f t="shared" si="5"/>
        <v>0</v>
      </c>
    </row>
    <row r="120" spans="1:7" ht="25.5" x14ac:dyDescent="0.2">
      <c r="A120" s="151" t="s">
        <v>433</v>
      </c>
      <c r="B120" s="100" t="s">
        <v>156</v>
      </c>
      <c r="C120" s="83">
        <v>1</v>
      </c>
      <c r="D120" s="99" t="s">
        <v>55</v>
      </c>
      <c r="E120" s="228"/>
      <c r="F120" s="80" t="s">
        <v>56</v>
      </c>
      <c r="G120" s="152">
        <f t="shared" si="5"/>
        <v>0</v>
      </c>
    </row>
    <row r="121" spans="1:7" x14ac:dyDescent="0.2">
      <c r="A121" s="151" t="s">
        <v>432</v>
      </c>
      <c r="B121" s="100" t="s">
        <v>157</v>
      </c>
      <c r="C121" s="83">
        <v>1</v>
      </c>
      <c r="D121" s="99" t="s">
        <v>55</v>
      </c>
      <c r="E121" s="228"/>
      <c r="F121" s="80" t="s">
        <v>56</v>
      </c>
      <c r="G121" s="152">
        <f t="shared" si="5"/>
        <v>0</v>
      </c>
    </row>
    <row r="122" spans="1:7" ht="25.5" x14ac:dyDescent="0.2">
      <c r="A122" s="151" t="s">
        <v>434</v>
      </c>
      <c r="B122" s="100" t="s">
        <v>158</v>
      </c>
      <c r="C122" s="83">
        <v>1</v>
      </c>
      <c r="D122" s="99" t="s">
        <v>55</v>
      </c>
      <c r="E122" s="228"/>
      <c r="F122" s="80" t="s">
        <v>56</v>
      </c>
      <c r="G122" s="152">
        <f t="shared" si="5"/>
        <v>0</v>
      </c>
    </row>
    <row r="123" spans="1:7" x14ac:dyDescent="0.2">
      <c r="A123" s="151" t="s">
        <v>435</v>
      </c>
      <c r="B123" s="100" t="s">
        <v>159</v>
      </c>
      <c r="C123" s="83">
        <v>1</v>
      </c>
      <c r="D123" s="99" t="s">
        <v>55</v>
      </c>
      <c r="E123" s="228"/>
      <c r="F123" s="80" t="s">
        <v>56</v>
      </c>
      <c r="G123" s="152">
        <f t="shared" si="5"/>
        <v>0</v>
      </c>
    </row>
    <row r="124" spans="1:7" x14ac:dyDescent="0.2">
      <c r="A124" s="151" t="s">
        <v>436</v>
      </c>
      <c r="B124" s="100" t="s">
        <v>160</v>
      </c>
      <c r="C124" s="83">
        <v>1</v>
      </c>
      <c r="D124" s="99" t="s">
        <v>55</v>
      </c>
      <c r="E124" s="228"/>
      <c r="F124" s="80" t="s">
        <v>56</v>
      </c>
      <c r="G124" s="152">
        <f t="shared" si="5"/>
        <v>0</v>
      </c>
    </row>
    <row r="125" spans="1:7" x14ac:dyDescent="0.2">
      <c r="A125" s="151" t="s">
        <v>437</v>
      </c>
      <c r="B125" s="108" t="s">
        <v>161</v>
      </c>
      <c r="C125" s="80">
        <v>1</v>
      </c>
      <c r="D125" s="89" t="s">
        <v>55</v>
      </c>
      <c r="E125" s="227"/>
      <c r="F125" s="80" t="s">
        <v>56</v>
      </c>
      <c r="G125" s="152">
        <f t="shared" si="5"/>
        <v>0</v>
      </c>
    </row>
    <row r="126" spans="1:7" x14ac:dyDescent="0.2">
      <c r="A126" s="151" t="s">
        <v>438</v>
      </c>
      <c r="B126" s="108" t="s">
        <v>162</v>
      </c>
      <c r="C126" s="80">
        <v>1</v>
      </c>
      <c r="D126" s="89" t="s">
        <v>55</v>
      </c>
      <c r="E126" s="227"/>
      <c r="F126" s="80" t="s">
        <v>56</v>
      </c>
      <c r="G126" s="152">
        <f t="shared" si="5"/>
        <v>0</v>
      </c>
    </row>
    <row r="127" spans="1:7" x14ac:dyDescent="0.2">
      <c r="A127" s="151" t="s">
        <v>439</v>
      </c>
      <c r="B127" s="108" t="s">
        <v>163</v>
      </c>
      <c r="C127" s="80">
        <v>1</v>
      </c>
      <c r="D127" s="89" t="s">
        <v>55</v>
      </c>
      <c r="E127" s="227"/>
      <c r="F127" s="80" t="s">
        <v>56</v>
      </c>
      <c r="G127" s="152">
        <f t="shared" si="5"/>
        <v>0</v>
      </c>
    </row>
    <row r="128" spans="1:7" x14ac:dyDescent="0.2">
      <c r="A128" s="149" t="s">
        <v>683</v>
      </c>
      <c r="B128" s="96" t="s">
        <v>170</v>
      </c>
      <c r="C128" s="77"/>
      <c r="D128" s="89"/>
      <c r="E128" s="77"/>
      <c r="F128" s="77"/>
      <c r="G128" s="158"/>
    </row>
    <row r="129" spans="1:7" x14ac:dyDescent="0.2">
      <c r="A129" s="151" t="s">
        <v>440</v>
      </c>
      <c r="B129" s="100" t="s">
        <v>165</v>
      </c>
      <c r="C129" s="80">
        <v>4</v>
      </c>
      <c r="D129" s="99" t="s">
        <v>55</v>
      </c>
      <c r="E129" s="227"/>
      <c r="F129" s="227"/>
      <c r="G129" s="152">
        <f t="shared" si="5"/>
        <v>0</v>
      </c>
    </row>
    <row r="130" spans="1:7" x14ac:dyDescent="0.2">
      <c r="A130" s="151" t="s">
        <v>442</v>
      </c>
      <c r="B130" s="187" t="s">
        <v>166</v>
      </c>
      <c r="C130" s="80">
        <v>1</v>
      </c>
      <c r="D130" s="99" t="s">
        <v>55</v>
      </c>
      <c r="E130" s="227"/>
      <c r="F130" s="227"/>
      <c r="G130" s="152">
        <f t="shared" si="5"/>
        <v>0</v>
      </c>
    </row>
    <row r="131" spans="1:7" ht="25.5" x14ac:dyDescent="0.2">
      <c r="A131" s="151" t="s">
        <v>443</v>
      </c>
      <c r="B131" s="100" t="s">
        <v>167</v>
      </c>
      <c r="C131" s="80">
        <v>4</v>
      </c>
      <c r="D131" s="99" t="s">
        <v>55</v>
      </c>
      <c r="E131" s="227"/>
      <c r="F131" s="227"/>
      <c r="G131" s="152">
        <f t="shared" si="5"/>
        <v>0</v>
      </c>
    </row>
    <row r="132" spans="1:7" x14ac:dyDescent="0.2">
      <c r="A132" s="151" t="s">
        <v>441</v>
      </c>
      <c r="B132" s="100" t="s">
        <v>168</v>
      </c>
      <c r="C132" s="80">
        <v>4</v>
      </c>
      <c r="D132" s="99" t="s">
        <v>55</v>
      </c>
      <c r="E132" s="227"/>
      <c r="F132" s="227"/>
      <c r="G132" s="152">
        <f t="shared" si="5"/>
        <v>0</v>
      </c>
    </row>
    <row r="133" spans="1:7" x14ac:dyDescent="0.2">
      <c r="A133" s="151" t="s">
        <v>444</v>
      </c>
      <c r="B133" s="100" t="s">
        <v>169</v>
      </c>
      <c r="C133" s="80">
        <v>1</v>
      </c>
      <c r="D133" s="99" t="s">
        <v>55</v>
      </c>
      <c r="E133" s="227"/>
      <c r="F133" s="227"/>
      <c r="G133" s="152">
        <f t="shared" si="5"/>
        <v>0</v>
      </c>
    </row>
    <row r="134" spans="1:7" x14ac:dyDescent="0.2">
      <c r="A134" s="149" t="s">
        <v>684</v>
      </c>
      <c r="B134" s="96" t="s">
        <v>660</v>
      </c>
      <c r="C134" s="77"/>
      <c r="D134" s="89"/>
      <c r="E134" s="77"/>
      <c r="F134" s="77"/>
      <c r="G134" s="158"/>
    </row>
    <row r="135" spans="1:7" x14ac:dyDescent="0.2">
      <c r="A135" s="151" t="s">
        <v>445</v>
      </c>
      <c r="B135" s="97" t="s">
        <v>662</v>
      </c>
      <c r="C135" s="77">
        <v>5</v>
      </c>
      <c r="D135" s="99" t="s">
        <v>608</v>
      </c>
      <c r="E135" s="86"/>
      <c r="F135" s="86"/>
      <c r="G135" s="152">
        <f t="shared" si="5"/>
        <v>0</v>
      </c>
    </row>
    <row r="136" spans="1:7" x14ac:dyDescent="0.2">
      <c r="A136" s="151" t="s">
        <v>661</v>
      </c>
      <c r="B136" s="185" t="s">
        <v>171</v>
      </c>
      <c r="C136" s="80">
        <v>413.55</v>
      </c>
      <c r="D136" s="99" t="s">
        <v>608</v>
      </c>
      <c r="E136" s="80" t="s">
        <v>56</v>
      </c>
      <c r="F136" s="227"/>
      <c r="G136" s="152">
        <f t="shared" si="5"/>
        <v>0</v>
      </c>
    </row>
    <row r="137" spans="1:7" x14ac:dyDescent="0.2">
      <c r="A137" s="250" t="s">
        <v>12</v>
      </c>
      <c r="B137" s="255"/>
      <c r="C137" s="255"/>
      <c r="D137" s="255"/>
      <c r="E137" s="142">
        <f>SUMPRODUCT(C15:C136,E15:E136)</f>
        <v>0</v>
      </c>
      <c r="F137" s="142">
        <f>SUMPRODUCT(C15:C136,F15:F136)</f>
        <v>0</v>
      </c>
      <c r="G137" s="165">
        <f>SUM(G15:G136)</f>
        <v>0</v>
      </c>
    </row>
    <row r="138" spans="1:7" x14ac:dyDescent="0.2">
      <c r="A138" s="149" t="s">
        <v>61</v>
      </c>
      <c r="B138" s="96" t="s">
        <v>172</v>
      </c>
      <c r="C138" s="77"/>
      <c r="D138" s="89"/>
      <c r="E138" s="77"/>
      <c r="F138" s="77"/>
      <c r="G138" s="158"/>
    </row>
    <row r="139" spans="1:7" x14ac:dyDescent="0.2">
      <c r="A139" s="149" t="s">
        <v>685</v>
      </c>
      <c r="B139" s="188" t="s">
        <v>509</v>
      </c>
      <c r="C139" s="94"/>
      <c r="D139" s="95"/>
      <c r="E139" s="101"/>
      <c r="F139" s="101"/>
      <c r="G139" s="158"/>
    </row>
    <row r="140" spans="1:7" x14ac:dyDescent="0.2">
      <c r="A140" s="151" t="s">
        <v>446</v>
      </c>
      <c r="B140" s="90" t="s">
        <v>173</v>
      </c>
      <c r="C140" s="80">
        <v>1</v>
      </c>
      <c r="D140" s="89" t="s">
        <v>174</v>
      </c>
      <c r="E140" s="80" t="s">
        <v>56</v>
      </c>
      <c r="F140" s="230"/>
      <c r="G140" s="152">
        <f t="shared" ref="G140:G147" si="6">SUMPRODUCT(E140:F140)*C140</f>
        <v>0</v>
      </c>
    </row>
    <row r="141" spans="1:7" x14ac:dyDescent="0.2">
      <c r="A141" s="151" t="s">
        <v>447</v>
      </c>
      <c r="B141" s="185" t="s">
        <v>175</v>
      </c>
      <c r="C141" s="80">
        <v>2</v>
      </c>
      <c r="D141" s="89" t="s">
        <v>174</v>
      </c>
      <c r="E141" s="80" t="s">
        <v>56</v>
      </c>
      <c r="F141" s="230"/>
      <c r="G141" s="152">
        <f t="shared" si="6"/>
        <v>0</v>
      </c>
    </row>
    <row r="142" spans="1:7" x14ac:dyDescent="0.2">
      <c r="A142" s="151" t="s">
        <v>448</v>
      </c>
      <c r="B142" s="185" t="s">
        <v>176</v>
      </c>
      <c r="C142" s="80">
        <v>0.3</v>
      </c>
      <c r="D142" s="89" t="s">
        <v>174</v>
      </c>
      <c r="E142" s="80" t="s">
        <v>56</v>
      </c>
      <c r="F142" s="230"/>
      <c r="G142" s="152">
        <f t="shared" si="6"/>
        <v>0</v>
      </c>
    </row>
    <row r="143" spans="1:7" x14ac:dyDescent="0.2">
      <c r="A143" s="151" t="s">
        <v>449</v>
      </c>
      <c r="B143" s="185" t="s">
        <v>177</v>
      </c>
      <c r="C143" s="80">
        <v>0.3</v>
      </c>
      <c r="D143" s="89" t="s">
        <v>174</v>
      </c>
      <c r="E143" s="80" t="s">
        <v>56</v>
      </c>
      <c r="F143" s="230"/>
      <c r="G143" s="152">
        <f t="shared" si="6"/>
        <v>0</v>
      </c>
    </row>
    <row r="144" spans="1:7" x14ac:dyDescent="0.2">
      <c r="A144" s="151" t="s">
        <v>450</v>
      </c>
      <c r="B144" s="90" t="s">
        <v>178</v>
      </c>
      <c r="C144" s="80">
        <v>2</v>
      </c>
      <c r="D144" s="89" t="s">
        <v>174</v>
      </c>
      <c r="E144" s="80" t="s">
        <v>56</v>
      </c>
      <c r="F144" s="230"/>
      <c r="G144" s="152">
        <f t="shared" si="6"/>
        <v>0</v>
      </c>
    </row>
    <row r="145" spans="1:7" x14ac:dyDescent="0.2">
      <c r="A145" s="151" t="s">
        <v>451</v>
      </c>
      <c r="B145" s="185" t="s">
        <v>179</v>
      </c>
      <c r="C145" s="80">
        <v>2</v>
      </c>
      <c r="D145" s="89" t="s">
        <v>174</v>
      </c>
      <c r="E145" s="80" t="s">
        <v>56</v>
      </c>
      <c r="F145" s="230"/>
      <c r="G145" s="152">
        <f t="shared" si="6"/>
        <v>0</v>
      </c>
    </row>
    <row r="146" spans="1:7" x14ac:dyDescent="0.2">
      <c r="A146" s="151" t="s">
        <v>452</v>
      </c>
      <c r="B146" s="100" t="s">
        <v>180</v>
      </c>
      <c r="C146" s="80">
        <v>4</v>
      </c>
      <c r="D146" s="89" t="s">
        <v>174</v>
      </c>
      <c r="E146" s="80" t="s">
        <v>56</v>
      </c>
      <c r="F146" s="230"/>
      <c r="G146" s="152">
        <f t="shared" si="6"/>
        <v>0</v>
      </c>
    </row>
    <row r="147" spans="1:7" x14ac:dyDescent="0.2">
      <c r="A147" s="151" t="s">
        <v>453</v>
      </c>
      <c r="B147" s="100" t="s">
        <v>603</v>
      </c>
      <c r="C147" s="80">
        <v>1</v>
      </c>
      <c r="D147" s="89" t="s">
        <v>174</v>
      </c>
      <c r="E147" s="80" t="s">
        <v>56</v>
      </c>
      <c r="F147" s="230"/>
      <c r="G147" s="152">
        <f t="shared" si="6"/>
        <v>0</v>
      </c>
    </row>
    <row r="148" spans="1:7" ht="38.25" x14ac:dyDescent="0.2">
      <c r="A148" s="149" t="s">
        <v>686</v>
      </c>
      <c r="B148" s="113" t="s">
        <v>582</v>
      </c>
      <c r="C148" s="80"/>
      <c r="D148" s="89"/>
      <c r="E148" s="102"/>
      <c r="F148" s="102"/>
      <c r="G148" s="158"/>
    </row>
    <row r="149" spans="1:7" x14ac:dyDescent="0.2">
      <c r="A149" s="151" t="s">
        <v>454</v>
      </c>
      <c r="B149" s="100" t="s">
        <v>181</v>
      </c>
      <c r="C149" s="80">
        <v>4</v>
      </c>
      <c r="D149" s="89" t="s">
        <v>55</v>
      </c>
      <c r="E149" s="80" t="s">
        <v>56</v>
      </c>
      <c r="F149" s="230"/>
      <c r="G149" s="152">
        <f t="shared" ref="G149:G159" si="7">SUMPRODUCT(E149:F149)*C149</f>
        <v>0</v>
      </c>
    </row>
    <row r="150" spans="1:7" x14ac:dyDescent="0.2">
      <c r="A150" s="151" t="s">
        <v>455</v>
      </c>
      <c r="B150" s="185" t="s">
        <v>182</v>
      </c>
      <c r="C150" s="80">
        <v>22</v>
      </c>
      <c r="D150" s="89" t="s">
        <v>55</v>
      </c>
      <c r="E150" s="80" t="s">
        <v>56</v>
      </c>
      <c r="F150" s="230"/>
      <c r="G150" s="152">
        <f t="shared" si="7"/>
        <v>0</v>
      </c>
    </row>
    <row r="151" spans="1:7" x14ac:dyDescent="0.2">
      <c r="A151" s="151" t="s">
        <v>456</v>
      </c>
      <c r="B151" s="100" t="s">
        <v>183</v>
      </c>
      <c r="C151" s="80">
        <v>2</v>
      </c>
      <c r="D151" s="89" t="s">
        <v>55</v>
      </c>
      <c r="E151" s="80" t="s">
        <v>56</v>
      </c>
      <c r="F151" s="230"/>
      <c r="G151" s="152">
        <f t="shared" si="7"/>
        <v>0</v>
      </c>
    </row>
    <row r="152" spans="1:7" x14ac:dyDescent="0.2">
      <c r="A152" s="151" t="s">
        <v>457</v>
      </c>
      <c r="B152" s="100" t="s">
        <v>184</v>
      </c>
      <c r="C152" s="80">
        <v>1</v>
      </c>
      <c r="D152" s="89" t="s">
        <v>55</v>
      </c>
      <c r="E152" s="80" t="s">
        <v>56</v>
      </c>
      <c r="F152" s="230"/>
      <c r="G152" s="152">
        <f t="shared" si="7"/>
        <v>0</v>
      </c>
    </row>
    <row r="153" spans="1:7" x14ac:dyDescent="0.2">
      <c r="A153" s="151" t="s">
        <v>458</v>
      </c>
      <c r="B153" s="100" t="s">
        <v>185</v>
      </c>
      <c r="C153" s="80">
        <v>1</v>
      </c>
      <c r="D153" s="89" t="s">
        <v>55</v>
      </c>
      <c r="E153" s="80" t="s">
        <v>56</v>
      </c>
      <c r="F153" s="230"/>
      <c r="G153" s="152">
        <f t="shared" si="7"/>
        <v>0</v>
      </c>
    </row>
    <row r="154" spans="1:7" x14ac:dyDescent="0.2">
      <c r="A154" s="151" t="s">
        <v>459</v>
      </c>
      <c r="B154" s="100" t="s">
        <v>186</v>
      </c>
      <c r="C154" s="80">
        <v>1</v>
      </c>
      <c r="D154" s="89" t="s">
        <v>55</v>
      </c>
      <c r="E154" s="80" t="s">
        <v>56</v>
      </c>
      <c r="F154" s="230"/>
      <c r="G154" s="152">
        <f t="shared" si="7"/>
        <v>0</v>
      </c>
    </row>
    <row r="155" spans="1:7" x14ac:dyDescent="0.2">
      <c r="A155" s="151" t="s">
        <v>583</v>
      </c>
      <c r="B155" s="100" t="s">
        <v>187</v>
      </c>
      <c r="C155" s="80">
        <v>3</v>
      </c>
      <c r="D155" s="89" t="s">
        <v>55</v>
      </c>
      <c r="E155" s="80" t="s">
        <v>56</v>
      </c>
      <c r="F155" s="230"/>
      <c r="G155" s="152">
        <f t="shared" si="7"/>
        <v>0</v>
      </c>
    </row>
    <row r="156" spans="1:7" x14ac:dyDescent="0.2">
      <c r="A156" s="151" t="s">
        <v>584</v>
      </c>
      <c r="B156" s="100" t="s">
        <v>188</v>
      </c>
      <c r="C156" s="80">
        <v>1</v>
      </c>
      <c r="D156" s="89" t="s">
        <v>55</v>
      </c>
      <c r="E156" s="80" t="s">
        <v>56</v>
      </c>
      <c r="F156" s="230"/>
      <c r="G156" s="152">
        <f t="shared" si="7"/>
        <v>0</v>
      </c>
    </row>
    <row r="157" spans="1:7" x14ac:dyDescent="0.2">
      <c r="A157" s="151" t="s">
        <v>585</v>
      </c>
      <c r="B157" s="100" t="s">
        <v>189</v>
      </c>
      <c r="C157" s="80">
        <v>1</v>
      </c>
      <c r="D157" s="89" t="s">
        <v>55</v>
      </c>
      <c r="E157" s="80" t="s">
        <v>56</v>
      </c>
      <c r="F157" s="230"/>
      <c r="G157" s="152">
        <f t="shared" si="7"/>
        <v>0</v>
      </c>
    </row>
    <row r="158" spans="1:7" x14ac:dyDescent="0.2">
      <c r="A158" s="151" t="s">
        <v>586</v>
      </c>
      <c r="B158" s="100" t="s">
        <v>190</v>
      </c>
      <c r="C158" s="80">
        <v>3</v>
      </c>
      <c r="D158" s="89" t="s">
        <v>55</v>
      </c>
      <c r="E158" s="80" t="s">
        <v>56</v>
      </c>
      <c r="F158" s="230"/>
      <c r="G158" s="152">
        <f t="shared" si="7"/>
        <v>0</v>
      </c>
    </row>
    <row r="159" spans="1:7" x14ac:dyDescent="0.2">
      <c r="A159" s="151" t="s">
        <v>587</v>
      </c>
      <c r="B159" s="100" t="s">
        <v>191</v>
      </c>
      <c r="C159" s="80">
        <v>1</v>
      </c>
      <c r="D159" s="89" t="s">
        <v>55</v>
      </c>
      <c r="E159" s="80" t="s">
        <v>56</v>
      </c>
      <c r="F159" s="230"/>
      <c r="G159" s="152">
        <f t="shared" si="7"/>
        <v>0</v>
      </c>
    </row>
    <row r="160" spans="1:7" x14ac:dyDescent="0.2">
      <c r="A160" s="149" t="s">
        <v>687</v>
      </c>
      <c r="B160" s="189" t="s">
        <v>510</v>
      </c>
      <c r="C160" s="80"/>
      <c r="D160" s="89"/>
      <c r="E160" s="102"/>
      <c r="F160" s="102"/>
      <c r="G160" s="158"/>
    </row>
    <row r="161" spans="1:7" ht="25.5" x14ac:dyDescent="0.2">
      <c r="A161" s="151" t="s">
        <v>460</v>
      </c>
      <c r="B161" s="90" t="s">
        <v>192</v>
      </c>
      <c r="C161" s="80">
        <v>40</v>
      </c>
      <c r="D161" s="89" t="s">
        <v>608</v>
      </c>
      <c r="E161" s="227"/>
      <c r="F161" s="227"/>
      <c r="G161" s="152">
        <f t="shared" ref="G161:G166" si="8">SUMPRODUCT(E161:F161)*C161</f>
        <v>0</v>
      </c>
    </row>
    <row r="162" spans="1:7" x14ac:dyDescent="0.2">
      <c r="A162" s="151" t="s">
        <v>461</v>
      </c>
      <c r="B162" s="100" t="s">
        <v>193</v>
      </c>
      <c r="C162" s="80">
        <v>5</v>
      </c>
      <c r="D162" s="89" t="s">
        <v>608</v>
      </c>
      <c r="E162" s="230"/>
      <c r="F162" s="230"/>
      <c r="G162" s="152">
        <f t="shared" si="8"/>
        <v>0</v>
      </c>
    </row>
    <row r="163" spans="1:7" x14ac:dyDescent="0.2">
      <c r="A163" s="151" t="s">
        <v>462</v>
      </c>
      <c r="B163" s="100" t="s">
        <v>194</v>
      </c>
      <c r="C163" s="80">
        <v>3</v>
      </c>
      <c r="D163" s="89" t="s">
        <v>55</v>
      </c>
      <c r="E163" s="230"/>
      <c r="F163" s="230"/>
      <c r="G163" s="152">
        <f t="shared" si="8"/>
        <v>0</v>
      </c>
    </row>
    <row r="164" spans="1:7" ht="12.75" customHeight="1" x14ac:dyDescent="0.2">
      <c r="A164" s="151" t="s">
        <v>463</v>
      </c>
      <c r="B164" s="103" t="s">
        <v>195</v>
      </c>
      <c r="C164" s="80">
        <v>200</v>
      </c>
      <c r="D164" s="89" t="s">
        <v>608</v>
      </c>
      <c r="E164" s="227"/>
      <c r="F164" s="227"/>
      <c r="G164" s="152">
        <f t="shared" si="8"/>
        <v>0</v>
      </c>
    </row>
    <row r="165" spans="1:7" x14ac:dyDescent="0.2">
      <c r="A165" s="151" t="s">
        <v>464</v>
      </c>
      <c r="B165" s="100" t="s">
        <v>196</v>
      </c>
      <c r="C165" s="80">
        <v>10</v>
      </c>
      <c r="D165" s="89" t="s">
        <v>55</v>
      </c>
      <c r="E165" s="231"/>
      <c r="F165" s="104"/>
      <c r="G165" s="152">
        <f t="shared" si="8"/>
        <v>0</v>
      </c>
    </row>
    <row r="166" spans="1:7" x14ac:dyDescent="0.2">
      <c r="A166" s="151" t="s">
        <v>465</v>
      </c>
      <c r="B166" s="190" t="s">
        <v>777</v>
      </c>
      <c r="C166" s="80">
        <v>10</v>
      </c>
      <c r="D166" s="89" t="s">
        <v>776</v>
      </c>
      <c r="E166" s="230"/>
      <c r="F166" s="230"/>
      <c r="G166" s="152">
        <f t="shared" si="8"/>
        <v>0</v>
      </c>
    </row>
    <row r="167" spans="1:7" x14ac:dyDescent="0.2">
      <c r="A167" s="250" t="s">
        <v>581</v>
      </c>
      <c r="B167" s="255"/>
      <c r="C167" s="255"/>
      <c r="D167" s="255"/>
      <c r="E167" s="142">
        <f>SUMPRODUCT(C140:C166,E140:E166)</f>
        <v>0</v>
      </c>
      <c r="F167" s="142">
        <f>SUMPRODUCT(C140:C166,F140:F166)</f>
        <v>0</v>
      </c>
      <c r="G167" s="165">
        <f>SUM(G140:G166)</f>
        <v>0</v>
      </c>
    </row>
    <row r="168" spans="1:7" x14ac:dyDescent="0.2">
      <c r="A168" s="249" t="s">
        <v>588</v>
      </c>
      <c r="B168" s="249"/>
      <c r="C168" s="249"/>
      <c r="D168" s="250"/>
      <c r="E168" s="142">
        <f>SUM(E167,E137)</f>
        <v>0</v>
      </c>
      <c r="F168" s="142">
        <f>SUM(F167,F137)</f>
        <v>0</v>
      </c>
      <c r="G168" s="165">
        <f>SUM(G167,G137)</f>
        <v>0</v>
      </c>
    </row>
    <row r="169" spans="1:7" x14ac:dyDescent="0.2">
      <c r="A169" s="149" t="s">
        <v>64</v>
      </c>
      <c r="B169" s="96" t="s">
        <v>62</v>
      </c>
      <c r="C169" s="77"/>
      <c r="D169" s="89"/>
      <c r="E169" s="77"/>
      <c r="F169" s="77"/>
      <c r="G169" s="158"/>
    </row>
    <row r="170" spans="1:7" x14ac:dyDescent="0.2">
      <c r="A170" s="149" t="s">
        <v>700</v>
      </c>
      <c r="B170" s="113" t="s">
        <v>197</v>
      </c>
      <c r="C170" s="77"/>
      <c r="D170" s="89"/>
      <c r="E170" s="105"/>
      <c r="F170" s="105"/>
      <c r="G170" s="158"/>
    </row>
    <row r="171" spans="1:7" x14ac:dyDescent="0.2">
      <c r="A171" s="149" t="s">
        <v>467</v>
      </c>
      <c r="B171" s="113" t="s">
        <v>589</v>
      </c>
      <c r="C171" s="77"/>
      <c r="D171" s="89"/>
      <c r="E171" s="105"/>
      <c r="F171" s="105"/>
      <c r="G171" s="158"/>
    </row>
    <row r="172" spans="1:7" x14ac:dyDescent="0.2">
      <c r="A172" s="156" t="s">
        <v>701</v>
      </c>
      <c r="B172" s="100" t="s">
        <v>198</v>
      </c>
      <c r="C172" s="106">
        <v>20</v>
      </c>
      <c r="D172" s="106" t="s">
        <v>66</v>
      </c>
      <c r="E172" s="237"/>
      <c r="F172" s="238"/>
      <c r="G172" s="152">
        <f t="shared" ref="G172:G184" si="9">SUMPRODUCT(E172:F172)*C172</f>
        <v>0</v>
      </c>
    </row>
    <row r="173" spans="1:7" x14ac:dyDescent="0.2">
      <c r="A173" s="156" t="s">
        <v>702</v>
      </c>
      <c r="B173" s="100" t="s">
        <v>199</v>
      </c>
      <c r="C173" s="106">
        <v>18</v>
      </c>
      <c r="D173" s="106" t="s">
        <v>66</v>
      </c>
      <c r="E173" s="237"/>
      <c r="F173" s="238"/>
      <c r="G173" s="152">
        <f t="shared" si="9"/>
        <v>0</v>
      </c>
    </row>
    <row r="174" spans="1:7" x14ac:dyDescent="0.2">
      <c r="A174" s="156" t="s">
        <v>703</v>
      </c>
      <c r="B174" s="100" t="s">
        <v>200</v>
      </c>
      <c r="C174" s="106">
        <v>10</v>
      </c>
      <c r="D174" s="106" t="s">
        <v>66</v>
      </c>
      <c r="E174" s="237"/>
      <c r="F174" s="238"/>
      <c r="G174" s="152">
        <f t="shared" si="9"/>
        <v>0</v>
      </c>
    </row>
    <row r="175" spans="1:7" x14ac:dyDescent="0.2">
      <c r="A175" s="156" t="s">
        <v>704</v>
      </c>
      <c r="B175" s="100" t="s">
        <v>201</v>
      </c>
      <c r="C175" s="106">
        <v>8</v>
      </c>
      <c r="D175" s="106" t="s">
        <v>66</v>
      </c>
      <c r="E175" s="237"/>
      <c r="F175" s="238"/>
      <c r="G175" s="152">
        <f t="shared" si="9"/>
        <v>0</v>
      </c>
    </row>
    <row r="176" spans="1:7" x14ac:dyDescent="0.2">
      <c r="A176" s="156" t="s">
        <v>705</v>
      </c>
      <c r="B176" s="100" t="s">
        <v>202</v>
      </c>
      <c r="C176" s="106">
        <v>20</v>
      </c>
      <c r="D176" s="106" t="s">
        <v>66</v>
      </c>
      <c r="E176" s="237"/>
      <c r="F176" s="238"/>
      <c r="G176" s="152">
        <f t="shared" si="9"/>
        <v>0</v>
      </c>
    </row>
    <row r="177" spans="1:7" x14ac:dyDescent="0.2">
      <c r="A177" s="156" t="s">
        <v>706</v>
      </c>
      <c r="B177" s="100" t="s">
        <v>203</v>
      </c>
      <c r="C177" s="106">
        <v>18</v>
      </c>
      <c r="D177" s="106" t="s">
        <v>66</v>
      </c>
      <c r="E177" s="237"/>
      <c r="F177" s="238"/>
      <c r="G177" s="152">
        <f t="shared" si="9"/>
        <v>0</v>
      </c>
    </row>
    <row r="178" spans="1:7" x14ac:dyDescent="0.2">
      <c r="A178" s="156" t="s">
        <v>707</v>
      </c>
      <c r="B178" s="100" t="s">
        <v>204</v>
      </c>
      <c r="C178" s="106">
        <v>8</v>
      </c>
      <c r="D178" s="106" t="s">
        <v>66</v>
      </c>
      <c r="E178" s="237"/>
      <c r="F178" s="238"/>
      <c r="G178" s="152">
        <f t="shared" si="9"/>
        <v>0</v>
      </c>
    </row>
    <row r="179" spans="1:7" x14ac:dyDescent="0.2">
      <c r="A179" s="156" t="s">
        <v>708</v>
      </c>
      <c r="B179" s="100" t="s">
        <v>205</v>
      </c>
      <c r="C179" s="106">
        <v>20</v>
      </c>
      <c r="D179" s="106" t="s">
        <v>66</v>
      </c>
      <c r="E179" s="237"/>
      <c r="F179" s="238"/>
      <c r="G179" s="152">
        <f t="shared" si="9"/>
        <v>0</v>
      </c>
    </row>
    <row r="180" spans="1:7" x14ac:dyDescent="0.2">
      <c r="A180" s="156" t="s">
        <v>709</v>
      </c>
      <c r="B180" s="100" t="s">
        <v>206</v>
      </c>
      <c r="C180" s="106">
        <v>11</v>
      </c>
      <c r="D180" s="106" t="s">
        <v>207</v>
      </c>
      <c r="E180" s="237"/>
      <c r="F180" s="237"/>
      <c r="G180" s="152">
        <f t="shared" si="9"/>
        <v>0</v>
      </c>
    </row>
    <row r="181" spans="1:7" x14ac:dyDescent="0.2">
      <c r="A181" s="156" t="s">
        <v>710</v>
      </c>
      <c r="B181" s="100" t="s">
        <v>208</v>
      </c>
      <c r="C181" s="106">
        <v>8</v>
      </c>
      <c r="D181" s="106" t="s">
        <v>207</v>
      </c>
      <c r="E181" s="232"/>
      <c r="F181" s="107"/>
      <c r="G181" s="152">
        <f t="shared" si="9"/>
        <v>0</v>
      </c>
    </row>
    <row r="182" spans="1:7" x14ac:dyDescent="0.2">
      <c r="A182" s="156" t="s">
        <v>711</v>
      </c>
      <c r="B182" s="100" t="s">
        <v>209</v>
      </c>
      <c r="C182" s="106">
        <v>25</v>
      </c>
      <c r="D182" s="106" t="s">
        <v>66</v>
      </c>
      <c r="E182" s="237"/>
      <c r="F182" s="238"/>
      <c r="G182" s="152">
        <f t="shared" si="9"/>
        <v>0</v>
      </c>
    </row>
    <row r="183" spans="1:7" x14ac:dyDescent="0.2">
      <c r="A183" s="156" t="s">
        <v>712</v>
      </c>
      <c r="B183" s="100" t="s">
        <v>210</v>
      </c>
      <c r="C183" s="106">
        <v>25</v>
      </c>
      <c r="D183" s="106" t="s">
        <v>66</v>
      </c>
      <c r="E183" s="237"/>
      <c r="F183" s="238"/>
      <c r="G183" s="152">
        <f t="shared" si="9"/>
        <v>0</v>
      </c>
    </row>
    <row r="184" spans="1:7" ht="25.5" x14ac:dyDescent="0.2">
      <c r="A184" s="156" t="s">
        <v>713</v>
      </c>
      <c r="B184" s="100" t="s">
        <v>211</v>
      </c>
      <c r="C184" s="106">
        <v>1</v>
      </c>
      <c r="D184" s="106" t="s">
        <v>55</v>
      </c>
      <c r="E184" s="237"/>
      <c r="F184" s="238"/>
      <c r="G184" s="152">
        <f t="shared" si="9"/>
        <v>0</v>
      </c>
    </row>
    <row r="185" spans="1:7" x14ac:dyDescent="0.2">
      <c r="A185" s="166" t="s">
        <v>468</v>
      </c>
      <c r="B185" s="113" t="s">
        <v>655</v>
      </c>
      <c r="C185" s="106"/>
      <c r="D185" s="106"/>
      <c r="E185" s="191"/>
      <c r="F185" s="192"/>
      <c r="G185" s="152"/>
    </row>
    <row r="186" spans="1:7" x14ac:dyDescent="0.2">
      <c r="A186" s="156" t="s">
        <v>714</v>
      </c>
      <c r="B186" s="100" t="s">
        <v>212</v>
      </c>
      <c r="C186" s="106">
        <v>30</v>
      </c>
      <c r="D186" s="106" t="s">
        <v>66</v>
      </c>
      <c r="E186" s="237"/>
      <c r="F186" s="238"/>
      <c r="G186" s="152">
        <f t="shared" ref="G186:G194" si="10">SUMPRODUCT(E186:F186)*C186</f>
        <v>0</v>
      </c>
    </row>
    <row r="187" spans="1:7" x14ac:dyDescent="0.2">
      <c r="A187" s="156" t="s">
        <v>715</v>
      </c>
      <c r="B187" s="100" t="s">
        <v>606</v>
      </c>
      <c r="C187" s="106">
        <v>20</v>
      </c>
      <c r="D187" s="106" t="s">
        <v>66</v>
      </c>
      <c r="E187" s="237"/>
      <c r="F187" s="237"/>
      <c r="G187" s="152">
        <f t="shared" si="10"/>
        <v>0</v>
      </c>
    </row>
    <row r="188" spans="1:7" x14ac:dyDescent="0.2">
      <c r="A188" s="156" t="s">
        <v>716</v>
      </c>
      <c r="B188" s="100" t="s">
        <v>607</v>
      </c>
      <c r="C188" s="106">
        <v>10</v>
      </c>
      <c r="D188" s="106" t="s">
        <v>66</v>
      </c>
      <c r="E188" s="237"/>
      <c r="F188" s="238"/>
      <c r="G188" s="152">
        <f t="shared" si="10"/>
        <v>0</v>
      </c>
    </row>
    <row r="189" spans="1:7" x14ac:dyDescent="0.2">
      <c r="A189" s="156" t="s">
        <v>717</v>
      </c>
      <c r="B189" s="100" t="s">
        <v>213</v>
      </c>
      <c r="C189" s="106">
        <v>20</v>
      </c>
      <c r="D189" s="106" t="s">
        <v>66</v>
      </c>
      <c r="E189" s="237"/>
      <c r="F189" s="238"/>
      <c r="G189" s="152">
        <f t="shared" si="10"/>
        <v>0</v>
      </c>
    </row>
    <row r="190" spans="1:7" x14ac:dyDescent="0.2">
      <c r="A190" s="156" t="s">
        <v>718</v>
      </c>
      <c r="B190" s="100" t="s">
        <v>214</v>
      </c>
      <c r="C190" s="106">
        <v>80</v>
      </c>
      <c r="D190" s="106" t="s">
        <v>66</v>
      </c>
      <c r="E190" s="237"/>
      <c r="F190" s="238"/>
      <c r="G190" s="152">
        <f t="shared" si="10"/>
        <v>0</v>
      </c>
    </row>
    <row r="191" spans="1:7" x14ac:dyDescent="0.2">
      <c r="A191" s="156" t="s">
        <v>719</v>
      </c>
      <c r="B191" s="100" t="s">
        <v>215</v>
      </c>
      <c r="C191" s="106">
        <v>1</v>
      </c>
      <c r="D191" s="106" t="s">
        <v>55</v>
      </c>
      <c r="E191" s="237"/>
      <c r="F191" s="238"/>
      <c r="G191" s="152">
        <f t="shared" si="10"/>
        <v>0</v>
      </c>
    </row>
    <row r="192" spans="1:7" x14ac:dyDescent="0.2">
      <c r="A192" s="156" t="s">
        <v>720</v>
      </c>
      <c r="B192" s="100" t="s">
        <v>216</v>
      </c>
      <c r="C192" s="106">
        <v>1</v>
      </c>
      <c r="D192" s="106" t="s">
        <v>55</v>
      </c>
      <c r="E192" s="232"/>
      <c r="F192" s="238"/>
      <c r="G192" s="152">
        <f t="shared" si="10"/>
        <v>0</v>
      </c>
    </row>
    <row r="193" spans="1:7" x14ac:dyDescent="0.2">
      <c r="A193" s="156" t="s">
        <v>721</v>
      </c>
      <c r="B193" s="100" t="s">
        <v>217</v>
      </c>
      <c r="C193" s="106">
        <v>2</v>
      </c>
      <c r="D193" s="106" t="s">
        <v>55</v>
      </c>
      <c r="E193" s="237"/>
      <c r="F193" s="238"/>
      <c r="G193" s="152">
        <f t="shared" si="10"/>
        <v>0</v>
      </c>
    </row>
    <row r="194" spans="1:7" x14ac:dyDescent="0.2">
      <c r="A194" s="156" t="s">
        <v>722</v>
      </c>
      <c r="B194" s="100" t="s">
        <v>218</v>
      </c>
      <c r="C194" s="106">
        <v>1</v>
      </c>
      <c r="D194" s="106" t="s">
        <v>55</v>
      </c>
      <c r="E194" s="231"/>
      <c r="F194" s="104"/>
      <c r="G194" s="152">
        <f t="shared" si="10"/>
        <v>0</v>
      </c>
    </row>
    <row r="195" spans="1:7" x14ac:dyDescent="0.2">
      <c r="A195" s="166" t="s">
        <v>469</v>
      </c>
      <c r="B195" s="113" t="s">
        <v>466</v>
      </c>
      <c r="C195" s="106"/>
      <c r="D195" s="106"/>
      <c r="E195" s="191"/>
      <c r="F195" s="192"/>
      <c r="G195" s="152"/>
    </row>
    <row r="196" spans="1:7" ht="51" x14ac:dyDescent="0.2">
      <c r="A196" s="156" t="s">
        <v>723</v>
      </c>
      <c r="B196" s="193" t="s">
        <v>219</v>
      </c>
      <c r="C196" s="106">
        <v>200</v>
      </c>
      <c r="D196" s="106" t="s">
        <v>608</v>
      </c>
      <c r="E196" s="237"/>
      <c r="F196" s="238"/>
      <c r="G196" s="152">
        <f t="shared" ref="G196:G212" si="11">SUMPRODUCT(E196:F196)*C196</f>
        <v>0</v>
      </c>
    </row>
    <row r="197" spans="1:7" x14ac:dyDescent="0.2">
      <c r="A197" s="156" t="s">
        <v>724</v>
      </c>
      <c r="B197" s="100" t="s">
        <v>220</v>
      </c>
      <c r="C197" s="106">
        <v>15</v>
      </c>
      <c r="D197" s="106" t="s">
        <v>66</v>
      </c>
      <c r="E197" s="237"/>
      <c r="F197" s="238"/>
      <c r="G197" s="152">
        <f t="shared" si="11"/>
        <v>0</v>
      </c>
    </row>
    <row r="198" spans="1:7" x14ac:dyDescent="0.2">
      <c r="A198" s="156" t="s">
        <v>725</v>
      </c>
      <c r="B198" s="100" t="s">
        <v>609</v>
      </c>
      <c r="C198" s="106">
        <v>1</v>
      </c>
      <c r="D198" s="106" t="s">
        <v>55</v>
      </c>
      <c r="E198" s="237"/>
      <c r="F198" s="238"/>
      <c r="G198" s="152">
        <f t="shared" si="11"/>
        <v>0</v>
      </c>
    </row>
    <row r="199" spans="1:7" x14ac:dyDescent="0.2">
      <c r="A199" s="156" t="s">
        <v>726</v>
      </c>
      <c r="B199" s="100" t="s">
        <v>610</v>
      </c>
      <c r="C199" s="106">
        <v>1</v>
      </c>
      <c r="D199" s="106" t="s">
        <v>55</v>
      </c>
      <c r="E199" s="237"/>
      <c r="F199" s="238"/>
      <c r="G199" s="152">
        <f t="shared" si="11"/>
        <v>0</v>
      </c>
    </row>
    <row r="200" spans="1:7" x14ac:dyDescent="0.2">
      <c r="A200" s="156" t="s">
        <v>727</v>
      </c>
      <c r="B200" s="100" t="s">
        <v>221</v>
      </c>
      <c r="C200" s="106">
        <v>3</v>
      </c>
      <c r="D200" s="106" t="s">
        <v>66</v>
      </c>
      <c r="E200" s="232"/>
      <c r="F200" s="238"/>
      <c r="G200" s="152">
        <f t="shared" si="11"/>
        <v>0</v>
      </c>
    </row>
    <row r="201" spans="1:7" x14ac:dyDescent="0.2">
      <c r="A201" s="156" t="s">
        <v>728</v>
      </c>
      <c r="B201" s="100" t="s">
        <v>222</v>
      </c>
      <c r="C201" s="106">
        <v>60</v>
      </c>
      <c r="D201" s="106" t="s">
        <v>66</v>
      </c>
      <c r="E201" s="237"/>
      <c r="F201" s="238"/>
      <c r="G201" s="152">
        <f t="shared" si="11"/>
        <v>0</v>
      </c>
    </row>
    <row r="202" spans="1:7" x14ac:dyDescent="0.2">
      <c r="A202" s="156" t="s">
        <v>729</v>
      </c>
      <c r="B202" s="100" t="s">
        <v>611</v>
      </c>
      <c r="C202" s="106">
        <v>6</v>
      </c>
      <c r="D202" s="106" t="s">
        <v>66</v>
      </c>
      <c r="E202" s="237"/>
      <c r="F202" s="238"/>
      <c r="G202" s="152">
        <f t="shared" si="11"/>
        <v>0</v>
      </c>
    </row>
    <row r="203" spans="1:7" x14ac:dyDescent="0.2">
      <c r="A203" s="156" t="s">
        <v>730</v>
      </c>
      <c r="B203" s="100" t="s">
        <v>223</v>
      </c>
      <c r="C203" s="106">
        <v>18</v>
      </c>
      <c r="D203" s="106" t="s">
        <v>55</v>
      </c>
      <c r="E203" s="237"/>
      <c r="F203" s="238"/>
      <c r="G203" s="152">
        <f t="shared" si="11"/>
        <v>0</v>
      </c>
    </row>
    <row r="204" spans="1:7" ht="25.5" x14ac:dyDescent="0.2">
      <c r="A204" s="156" t="s">
        <v>731</v>
      </c>
      <c r="B204" s="100" t="s">
        <v>224</v>
      </c>
      <c r="C204" s="106">
        <v>24</v>
      </c>
      <c r="D204" s="106" t="s">
        <v>55</v>
      </c>
      <c r="E204" s="237"/>
      <c r="F204" s="238"/>
      <c r="G204" s="152">
        <f t="shared" si="11"/>
        <v>0</v>
      </c>
    </row>
    <row r="205" spans="1:7" ht="25.5" x14ac:dyDescent="0.2">
      <c r="A205" s="156" t="s">
        <v>732</v>
      </c>
      <c r="B205" s="100" t="s">
        <v>230</v>
      </c>
      <c r="C205" s="106">
        <v>2</v>
      </c>
      <c r="D205" s="106" t="s">
        <v>55</v>
      </c>
      <c r="E205" s="237"/>
      <c r="F205" s="238"/>
      <c r="G205" s="152">
        <f t="shared" si="11"/>
        <v>0</v>
      </c>
    </row>
    <row r="206" spans="1:7" ht="25.5" x14ac:dyDescent="0.2">
      <c r="A206" s="156" t="s">
        <v>733</v>
      </c>
      <c r="B206" s="100" t="s">
        <v>229</v>
      </c>
      <c r="C206" s="106">
        <v>1</v>
      </c>
      <c r="D206" s="106" t="s">
        <v>55</v>
      </c>
      <c r="E206" s="237"/>
      <c r="F206" s="238"/>
      <c r="G206" s="152">
        <f t="shared" si="11"/>
        <v>0</v>
      </c>
    </row>
    <row r="207" spans="1:7" ht="25.5" x14ac:dyDescent="0.2">
      <c r="A207" s="156" t="s">
        <v>734</v>
      </c>
      <c r="B207" s="100" t="s">
        <v>231</v>
      </c>
      <c r="C207" s="106">
        <v>2</v>
      </c>
      <c r="D207" s="106" t="s">
        <v>55</v>
      </c>
      <c r="E207" s="237"/>
      <c r="F207" s="238"/>
      <c r="G207" s="152">
        <f t="shared" si="11"/>
        <v>0</v>
      </c>
    </row>
    <row r="208" spans="1:7" ht="25.5" x14ac:dyDescent="0.2">
      <c r="A208" s="156" t="s">
        <v>735</v>
      </c>
      <c r="B208" s="100" t="s">
        <v>232</v>
      </c>
      <c r="C208" s="106">
        <v>4</v>
      </c>
      <c r="D208" s="106" t="s">
        <v>55</v>
      </c>
      <c r="E208" s="231"/>
      <c r="F208" s="238"/>
      <c r="G208" s="152">
        <f t="shared" si="11"/>
        <v>0</v>
      </c>
    </row>
    <row r="209" spans="1:7" x14ac:dyDescent="0.2">
      <c r="A209" s="156" t="s">
        <v>736</v>
      </c>
      <c r="B209" s="100" t="s">
        <v>225</v>
      </c>
      <c r="C209" s="106">
        <v>1</v>
      </c>
      <c r="D209" s="106" t="s">
        <v>55</v>
      </c>
      <c r="E209" s="231"/>
      <c r="F209" s="238"/>
      <c r="G209" s="152">
        <f t="shared" si="11"/>
        <v>0</v>
      </c>
    </row>
    <row r="210" spans="1:7" x14ac:dyDescent="0.2">
      <c r="A210" s="156" t="s">
        <v>737</v>
      </c>
      <c r="B210" s="100" t="s">
        <v>226</v>
      </c>
      <c r="C210" s="106">
        <v>1</v>
      </c>
      <c r="D210" s="106" t="s">
        <v>55</v>
      </c>
      <c r="E210" s="231"/>
      <c r="F210" s="238"/>
      <c r="G210" s="152">
        <f t="shared" si="11"/>
        <v>0</v>
      </c>
    </row>
    <row r="211" spans="1:7" ht="25.5" x14ac:dyDescent="0.2">
      <c r="A211" s="156" t="s">
        <v>738</v>
      </c>
      <c r="B211" s="100" t="s">
        <v>227</v>
      </c>
      <c r="C211" s="106">
        <v>10</v>
      </c>
      <c r="D211" s="106" t="s">
        <v>66</v>
      </c>
      <c r="E211" s="231"/>
      <c r="F211" s="238"/>
      <c r="G211" s="152">
        <f t="shared" si="11"/>
        <v>0</v>
      </c>
    </row>
    <row r="212" spans="1:7" ht="25.5" x14ac:dyDescent="0.2">
      <c r="A212" s="156" t="s">
        <v>739</v>
      </c>
      <c r="B212" s="100" t="s">
        <v>228</v>
      </c>
      <c r="C212" s="106">
        <v>1</v>
      </c>
      <c r="D212" s="106" t="s">
        <v>55</v>
      </c>
      <c r="E212" s="231"/>
      <c r="F212" s="104"/>
      <c r="G212" s="152">
        <f t="shared" si="11"/>
        <v>0</v>
      </c>
    </row>
    <row r="213" spans="1:7" ht="15" customHeight="1" x14ac:dyDescent="0.2">
      <c r="A213" s="166" t="s">
        <v>740</v>
      </c>
      <c r="B213" s="113" t="s">
        <v>233</v>
      </c>
      <c r="C213" s="80"/>
      <c r="D213" s="89"/>
      <c r="E213" s="94"/>
      <c r="F213" s="94"/>
      <c r="G213" s="162"/>
    </row>
    <row r="214" spans="1:7" ht="38.25" x14ac:dyDescent="0.2">
      <c r="A214" s="160" t="s">
        <v>470</v>
      </c>
      <c r="B214" s="108" t="s">
        <v>234</v>
      </c>
      <c r="C214" s="109">
        <v>1</v>
      </c>
      <c r="D214" s="109" t="s">
        <v>55</v>
      </c>
      <c r="E214" s="233"/>
      <c r="F214" s="111"/>
      <c r="G214" s="150">
        <f t="shared" ref="G214:G223" si="12">SUMPRODUCT(E214:F214)*C214</f>
        <v>0</v>
      </c>
    </row>
    <row r="215" spans="1:7" ht="38.25" x14ac:dyDescent="0.2">
      <c r="A215" s="160" t="s">
        <v>471</v>
      </c>
      <c r="B215" s="108" t="s">
        <v>612</v>
      </c>
      <c r="C215" s="109">
        <v>1</v>
      </c>
      <c r="D215" s="109" t="s">
        <v>55</v>
      </c>
      <c r="E215" s="233"/>
      <c r="F215" s="111"/>
      <c r="G215" s="150">
        <f t="shared" si="12"/>
        <v>0</v>
      </c>
    </row>
    <row r="216" spans="1:7" ht="38.25" x14ac:dyDescent="0.2">
      <c r="A216" s="160" t="s">
        <v>618</v>
      </c>
      <c r="B216" s="108" t="s">
        <v>235</v>
      </c>
      <c r="C216" s="109">
        <v>1</v>
      </c>
      <c r="D216" s="109" t="s">
        <v>55</v>
      </c>
      <c r="E216" s="233"/>
      <c r="F216" s="233"/>
      <c r="G216" s="150">
        <f t="shared" si="12"/>
        <v>0</v>
      </c>
    </row>
    <row r="217" spans="1:7" ht="38.25" x14ac:dyDescent="0.2">
      <c r="A217" s="160" t="s">
        <v>741</v>
      </c>
      <c r="B217" s="108" t="s">
        <v>236</v>
      </c>
      <c r="C217" s="109">
        <v>1</v>
      </c>
      <c r="D217" s="109" t="s">
        <v>55</v>
      </c>
      <c r="E217" s="233"/>
      <c r="F217" s="233"/>
      <c r="G217" s="150">
        <f t="shared" si="12"/>
        <v>0</v>
      </c>
    </row>
    <row r="218" spans="1:7" ht="25.5" x14ac:dyDescent="0.2">
      <c r="A218" s="160" t="s">
        <v>742</v>
      </c>
      <c r="B218" s="108" t="s">
        <v>613</v>
      </c>
      <c r="C218" s="109">
        <v>2</v>
      </c>
      <c r="D218" s="109" t="s">
        <v>55</v>
      </c>
      <c r="E218" s="233"/>
      <c r="F218" s="111"/>
      <c r="G218" s="150">
        <f t="shared" si="12"/>
        <v>0</v>
      </c>
    </row>
    <row r="219" spans="1:7" ht="25.5" x14ac:dyDescent="0.2">
      <c r="A219" s="160" t="s">
        <v>743</v>
      </c>
      <c r="B219" s="108" t="s">
        <v>237</v>
      </c>
      <c r="C219" s="109">
        <v>1</v>
      </c>
      <c r="D219" s="109" t="s">
        <v>55</v>
      </c>
      <c r="E219" s="233"/>
      <c r="F219" s="111"/>
      <c r="G219" s="150">
        <f t="shared" si="12"/>
        <v>0</v>
      </c>
    </row>
    <row r="220" spans="1:7" x14ac:dyDescent="0.2">
      <c r="A220" s="160" t="s">
        <v>744</v>
      </c>
      <c r="B220" s="108" t="s">
        <v>238</v>
      </c>
      <c r="C220" s="109">
        <v>24</v>
      </c>
      <c r="D220" s="109" t="s">
        <v>55</v>
      </c>
      <c r="E220" s="239"/>
      <c r="F220" s="240"/>
      <c r="G220" s="152">
        <f t="shared" si="12"/>
        <v>0</v>
      </c>
    </row>
    <row r="221" spans="1:7" x14ac:dyDescent="0.2">
      <c r="A221" s="160" t="s">
        <v>745</v>
      </c>
      <c r="B221" s="108" t="s">
        <v>239</v>
      </c>
      <c r="C221" s="109">
        <v>2</v>
      </c>
      <c r="D221" s="109" t="s">
        <v>55</v>
      </c>
      <c r="E221" s="239"/>
      <c r="F221" s="240"/>
      <c r="G221" s="152">
        <f t="shared" si="12"/>
        <v>0</v>
      </c>
    </row>
    <row r="222" spans="1:7" x14ac:dyDescent="0.2">
      <c r="A222" s="160" t="s">
        <v>746</v>
      </c>
      <c r="B222" s="108" t="s">
        <v>240</v>
      </c>
      <c r="C222" s="109">
        <v>1</v>
      </c>
      <c r="D222" s="109" t="s">
        <v>55</v>
      </c>
      <c r="E222" s="239"/>
      <c r="F222" s="240"/>
      <c r="G222" s="152">
        <f t="shared" si="12"/>
        <v>0</v>
      </c>
    </row>
    <row r="223" spans="1:7" ht="25.5" x14ac:dyDescent="0.2">
      <c r="A223" s="160" t="s">
        <v>747</v>
      </c>
      <c r="B223" s="108" t="s">
        <v>241</v>
      </c>
      <c r="C223" s="109">
        <v>1</v>
      </c>
      <c r="D223" s="109" t="s">
        <v>55</v>
      </c>
      <c r="E223" s="233"/>
      <c r="F223" s="112"/>
      <c r="G223" s="152">
        <f t="shared" si="12"/>
        <v>0</v>
      </c>
    </row>
    <row r="224" spans="1:7" x14ac:dyDescent="0.2">
      <c r="A224" s="149" t="s">
        <v>748</v>
      </c>
      <c r="B224" s="113" t="s">
        <v>244</v>
      </c>
      <c r="C224" s="109"/>
      <c r="D224" s="109"/>
      <c r="E224" s="110"/>
      <c r="F224" s="110"/>
      <c r="G224" s="158"/>
    </row>
    <row r="225" spans="1:7" ht="51" x14ac:dyDescent="0.2">
      <c r="A225" s="151" t="s">
        <v>472</v>
      </c>
      <c r="B225" s="194" t="s">
        <v>242</v>
      </c>
      <c r="C225" s="80">
        <v>9.8000000000000007</v>
      </c>
      <c r="D225" s="89" t="s">
        <v>608</v>
      </c>
      <c r="E225" s="230"/>
      <c r="F225" s="230"/>
      <c r="G225" s="152">
        <f>SUMPRODUCT(E225:F225)*C225</f>
        <v>0</v>
      </c>
    </row>
    <row r="226" spans="1:7" ht="38.25" x14ac:dyDescent="0.2">
      <c r="A226" s="151" t="s">
        <v>473</v>
      </c>
      <c r="B226" s="177" t="s">
        <v>243</v>
      </c>
      <c r="C226" s="80">
        <v>1</v>
      </c>
      <c r="D226" s="89" t="s">
        <v>55</v>
      </c>
      <c r="E226" s="234"/>
      <c r="F226" s="234"/>
      <c r="G226" s="152">
        <f>SUMPRODUCT(E226:F226)*C226</f>
        <v>0</v>
      </c>
    </row>
    <row r="227" spans="1:7" x14ac:dyDescent="0.2">
      <c r="A227" s="151" t="s">
        <v>590</v>
      </c>
      <c r="B227" s="177" t="s">
        <v>94</v>
      </c>
      <c r="C227" s="80">
        <v>1</v>
      </c>
      <c r="D227" s="89" t="s">
        <v>55</v>
      </c>
      <c r="E227" s="82"/>
      <c r="F227" s="82"/>
      <c r="G227" s="152">
        <f>SUMPRODUCT(E227:F227)*C227</f>
        <v>0</v>
      </c>
    </row>
    <row r="228" spans="1:7" x14ac:dyDescent="0.2">
      <c r="A228" s="167"/>
      <c r="B228" s="144" t="s">
        <v>63</v>
      </c>
      <c r="C228" s="144"/>
      <c r="D228" s="144"/>
      <c r="E228" s="142">
        <f>SUMPRODUCT(C172:C227,E172:E227)</f>
        <v>0</v>
      </c>
      <c r="F228" s="142">
        <f>SUMPRODUCT(C172:C227,F172:F227)</f>
        <v>0</v>
      </c>
      <c r="G228" s="165">
        <f>SUM(G169:G227)</f>
        <v>0</v>
      </c>
    </row>
    <row r="229" spans="1:7" x14ac:dyDescent="0.2">
      <c r="A229" s="149" t="s">
        <v>373</v>
      </c>
      <c r="B229" s="78" t="s">
        <v>65</v>
      </c>
      <c r="C229" s="115"/>
      <c r="D229" s="116"/>
      <c r="E229" s="117"/>
      <c r="F229" s="117"/>
      <c r="G229" s="158"/>
    </row>
    <row r="230" spans="1:7" x14ac:dyDescent="0.2">
      <c r="A230" s="149" t="s">
        <v>749</v>
      </c>
      <c r="B230" s="118" t="s">
        <v>245</v>
      </c>
      <c r="C230" s="78"/>
      <c r="D230" s="78"/>
      <c r="E230" s="78"/>
      <c r="F230" s="78"/>
      <c r="G230" s="158"/>
    </row>
    <row r="231" spans="1:7" x14ac:dyDescent="0.2">
      <c r="A231" s="149" t="s">
        <v>750</v>
      </c>
      <c r="B231" s="195" t="s">
        <v>246</v>
      </c>
      <c r="C231" s="119"/>
      <c r="D231" s="120"/>
      <c r="E231" s="80"/>
      <c r="F231" s="80"/>
      <c r="G231" s="158"/>
    </row>
    <row r="232" spans="1:7" ht="38.25" x14ac:dyDescent="0.2">
      <c r="A232" s="151" t="s">
        <v>751</v>
      </c>
      <c r="B232" s="196" t="s">
        <v>247</v>
      </c>
      <c r="C232" s="121">
        <v>1</v>
      </c>
      <c r="D232" s="89" t="s">
        <v>55</v>
      </c>
      <c r="E232" s="122"/>
      <c r="F232" s="145"/>
      <c r="G232" s="152">
        <f>SUMPRODUCT(E232:F232)*C232</f>
        <v>0</v>
      </c>
    </row>
    <row r="233" spans="1:7" ht="38.25" x14ac:dyDescent="0.2">
      <c r="A233" s="151" t="s">
        <v>752</v>
      </c>
      <c r="B233" s="196" t="s">
        <v>248</v>
      </c>
      <c r="C233" s="121">
        <v>1</v>
      </c>
      <c r="D233" s="89" t="s">
        <v>55</v>
      </c>
      <c r="E233" s="122"/>
      <c r="F233" s="145"/>
      <c r="G233" s="152">
        <f>SUMPRODUCT(E233:F233)*C233</f>
        <v>0</v>
      </c>
    </row>
    <row r="234" spans="1:7" ht="25.5" x14ac:dyDescent="0.2">
      <c r="A234" s="149" t="s">
        <v>753</v>
      </c>
      <c r="B234" s="195" t="s">
        <v>249</v>
      </c>
      <c r="C234" s="123"/>
      <c r="D234" s="120"/>
      <c r="E234" s="198"/>
      <c r="F234" s="199"/>
      <c r="G234" s="162"/>
    </row>
    <row r="235" spans="1:7" x14ac:dyDescent="0.2">
      <c r="A235" s="151" t="s">
        <v>754</v>
      </c>
      <c r="B235" s="196" t="s">
        <v>250</v>
      </c>
      <c r="C235" s="126">
        <v>39</v>
      </c>
      <c r="D235" s="81" t="s">
        <v>55</v>
      </c>
      <c r="E235" s="122"/>
      <c r="F235" s="229"/>
      <c r="G235" s="152">
        <f>SUMPRODUCT(E235:F235)*C235</f>
        <v>0</v>
      </c>
    </row>
    <row r="236" spans="1:7" x14ac:dyDescent="0.2">
      <c r="A236" s="151" t="s">
        <v>755</v>
      </c>
      <c r="B236" s="196" t="s">
        <v>251</v>
      </c>
      <c r="C236" s="123">
        <v>6</v>
      </c>
      <c r="D236" s="81" t="s">
        <v>55</v>
      </c>
      <c r="E236" s="122"/>
      <c r="F236" s="229"/>
      <c r="G236" s="152">
        <f>SUMPRODUCT(E236:F236)*C236</f>
        <v>0</v>
      </c>
    </row>
    <row r="237" spans="1:7" x14ac:dyDescent="0.2">
      <c r="A237" s="151" t="s">
        <v>756</v>
      </c>
      <c r="B237" s="196" t="s">
        <v>252</v>
      </c>
      <c r="C237" s="127">
        <v>5</v>
      </c>
      <c r="D237" s="81" t="s">
        <v>55</v>
      </c>
      <c r="E237" s="122"/>
      <c r="F237" s="229"/>
      <c r="G237" s="152">
        <f>SUMPRODUCT(E237:F237)*C237</f>
        <v>0</v>
      </c>
    </row>
    <row r="238" spans="1:7" ht="25.5" x14ac:dyDescent="0.2">
      <c r="A238" s="149" t="s">
        <v>757</v>
      </c>
      <c r="B238" s="195" t="s">
        <v>253</v>
      </c>
      <c r="C238" s="127"/>
      <c r="D238" s="128"/>
      <c r="E238" s="197"/>
      <c r="F238" s="200"/>
      <c r="G238" s="162"/>
    </row>
    <row r="239" spans="1:7" x14ac:dyDescent="0.2">
      <c r="A239" s="151" t="s">
        <v>758</v>
      </c>
      <c r="B239" s="196" t="s">
        <v>254</v>
      </c>
      <c r="C239" s="121">
        <v>3</v>
      </c>
      <c r="D239" s="81" t="s">
        <v>55</v>
      </c>
      <c r="E239" s="122"/>
      <c r="F239" s="229"/>
      <c r="G239" s="152">
        <f>SUMPRODUCT(E239:F239)*C239</f>
        <v>0</v>
      </c>
    </row>
    <row r="240" spans="1:7" x14ac:dyDescent="0.2">
      <c r="A240" s="151" t="s">
        <v>474</v>
      </c>
      <c r="B240" s="196" t="s">
        <v>255</v>
      </c>
      <c r="C240" s="121">
        <v>2</v>
      </c>
      <c r="D240" s="81" t="s">
        <v>55</v>
      </c>
      <c r="E240" s="122"/>
      <c r="F240" s="229"/>
      <c r="G240" s="152">
        <f>SUMPRODUCT(E240:F240)*C240</f>
        <v>0</v>
      </c>
    </row>
    <row r="241" spans="1:7" x14ac:dyDescent="0.2">
      <c r="A241" s="151" t="s">
        <v>475</v>
      </c>
      <c r="B241" s="196" t="s">
        <v>256</v>
      </c>
      <c r="C241" s="121">
        <v>1</v>
      </c>
      <c r="D241" s="81" t="s">
        <v>55</v>
      </c>
      <c r="E241" s="122"/>
      <c r="F241" s="229"/>
      <c r="G241" s="152">
        <f>SUMPRODUCT(E241:F241)*C241</f>
        <v>0</v>
      </c>
    </row>
    <row r="242" spans="1:7" x14ac:dyDescent="0.2">
      <c r="A242" s="151" t="s">
        <v>476</v>
      </c>
      <c r="B242" s="196" t="s">
        <v>257</v>
      </c>
      <c r="C242" s="121">
        <v>1</v>
      </c>
      <c r="D242" s="81" t="s">
        <v>55</v>
      </c>
      <c r="E242" s="122"/>
      <c r="F242" s="229"/>
      <c r="G242" s="152">
        <f>SUMPRODUCT(E242:F242)*C242</f>
        <v>0</v>
      </c>
    </row>
    <row r="243" spans="1:7" ht="25.5" x14ac:dyDescent="0.2">
      <c r="A243" s="149" t="s">
        <v>477</v>
      </c>
      <c r="B243" s="195" t="s">
        <v>258</v>
      </c>
      <c r="C243" s="130"/>
      <c r="D243" s="131"/>
      <c r="E243" s="132"/>
      <c r="F243" s="133"/>
      <c r="G243" s="162"/>
    </row>
    <row r="244" spans="1:7" x14ac:dyDescent="0.2">
      <c r="A244" s="151" t="s">
        <v>478</v>
      </c>
      <c r="B244" s="196" t="s">
        <v>259</v>
      </c>
      <c r="C244" s="121">
        <v>1</v>
      </c>
      <c r="D244" s="81" t="s">
        <v>55</v>
      </c>
      <c r="E244" s="122"/>
      <c r="F244" s="227"/>
      <c r="G244" s="152">
        <f>SUMPRODUCT(E244:F244)*C244</f>
        <v>0</v>
      </c>
    </row>
    <row r="245" spans="1:7" x14ac:dyDescent="0.2">
      <c r="A245" s="151" t="s">
        <v>479</v>
      </c>
      <c r="B245" s="196" t="s">
        <v>260</v>
      </c>
      <c r="C245" s="121">
        <v>4</v>
      </c>
      <c r="D245" s="81" t="s">
        <v>55</v>
      </c>
      <c r="E245" s="122"/>
      <c r="F245" s="227"/>
      <c r="G245" s="152">
        <f>SUMPRODUCT(E245:F245)*C245</f>
        <v>0</v>
      </c>
    </row>
    <row r="246" spans="1:7" x14ac:dyDescent="0.2">
      <c r="A246" s="151" t="s">
        <v>480</v>
      </c>
      <c r="B246" s="196" t="s">
        <v>261</v>
      </c>
      <c r="C246" s="121">
        <v>1</v>
      </c>
      <c r="D246" s="81" t="s">
        <v>55</v>
      </c>
      <c r="E246" s="122"/>
      <c r="F246" s="227"/>
      <c r="G246" s="152">
        <f>SUMPRODUCT(E246:F246)*C246</f>
        <v>0</v>
      </c>
    </row>
    <row r="247" spans="1:7" x14ac:dyDescent="0.2">
      <c r="A247" s="151" t="s">
        <v>481</v>
      </c>
      <c r="B247" s="196" t="s">
        <v>262</v>
      </c>
      <c r="C247" s="121"/>
      <c r="D247" s="89"/>
      <c r="E247" s="80"/>
      <c r="F247" s="80"/>
      <c r="G247" s="152"/>
    </row>
    <row r="248" spans="1:7" x14ac:dyDescent="0.2">
      <c r="A248" s="151" t="s">
        <v>665</v>
      </c>
      <c r="B248" s="196" t="s">
        <v>263</v>
      </c>
      <c r="C248" s="121">
        <v>13</v>
      </c>
      <c r="D248" s="81" t="s">
        <v>55</v>
      </c>
      <c r="E248" s="124"/>
      <c r="F248" s="83" t="s">
        <v>56</v>
      </c>
      <c r="G248" s="152">
        <f t="shared" ref="G248:G254" si="13">SUMPRODUCT(E248:F248)*C248</f>
        <v>0</v>
      </c>
    </row>
    <row r="249" spans="1:7" x14ac:dyDescent="0.2">
      <c r="A249" s="151" t="s">
        <v>666</v>
      </c>
      <c r="B249" s="196" t="s">
        <v>264</v>
      </c>
      <c r="C249" s="121">
        <v>1</v>
      </c>
      <c r="D249" s="81" t="s">
        <v>55</v>
      </c>
      <c r="E249" s="122"/>
      <c r="F249" s="83" t="s">
        <v>56</v>
      </c>
      <c r="G249" s="152">
        <f t="shared" si="13"/>
        <v>0</v>
      </c>
    </row>
    <row r="250" spans="1:7" x14ac:dyDescent="0.2">
      <c r="A250" s="151" t="s">
        <v>482</v>
      </c>
      <c r="B250" s="196" t="s">
        <v>265</v>
      </c>
      <c r="C250" s="121">
        <v>4</v>
      </c>
      <c r="D250" s="81" t="s">
        <v>55</v>
      </c>
      <c r="E250" s="122"/>
      <c r="F250" s="83" t="s">
        <v>56</v>
      </c>
      <c r="G250" s="152">
        <f t="shared" si="13"/>
        <v>0</v>
      </c>
    </row>
    <row r="251" spans="1:7" ht="25.5" x14ac:dyDescent="0.2">
      <c r="A251" s="151" t="s">
        <v>483</v>
      </c>
      <c r="B251" s="196" t="s">
        <v>781</v>
      </c>
      <c r="C251" s="121">
        <v>210</v>
      </c>
      <c r="D251" s="81" t="s">
        <v>66</v>
      </c>
      <c r="E251" s="122"/>
      <c r="F251" s="227"/>
      <c r="G251" s="152">
        <f t="shared" si="13"/>
        <v>0</v>
      </c>
    </row>
    <row r="252" spans="1:7" ht="25.5" x14ac:dyDescent="0.2">
      <c r="A252" s="151" t="s">
        <v>484</v>
      </c>
      <c r="B252" s="196" t="s">
        <v>782</v>
      </c>
      <c r="C252" s="121">
        <v>45</v>
      </c>
      <c r="D252" s="81" t="s">
        <v>66</v>
      </c>
      <c r="E252" s="124"/>
      <c r="F252" s="227"/>
      <c r="G252" s="152">
        <f t="shared" si="13"/>
        <v>0</v>
      </c>
    </row>
    <row r="253" spans="1:7" ht="25.5" x14ac:dyDescent="0.2">
      <c r="A253" s="151" t="s">
        <v>485</v>
      </c>
      <c r="B253" s="196" t="s">
        <v>783</v>
      </c>
      <c r="C253" s="121">
        <v>50</v>
      </c>
      <c r="D253" s="81" t="s">
        <v>66</v>
      </c>
      <c r="E253" s="124"/>
      <c r="F253" s="227"/>
      <c r="G253" s="152">
        <f t="shared" si="13"/>
        <v>0</v>
      </c>
    </row>
    <row r="254" spans="1:7" ht="25.5" x14ac:dyDescent="0.2">
      <c r="A254" s="151" t="s">
        <v>486</v>
      </c>
      <c r="B254" s="196" t="s">
        <v>784</v>
      </c>
      <c r="C254" s="121">
        <v>160</v>
      </c>
      <c r="D254" s="81" t="s">
        <v>66</v>
      </c>
      <c r="E254" s="122"/>
      <c r="F254" s="227"/>
      <c r="G254" s="152">
        <f t="shared" si="13"/>
        <v>0</v>
      </c>
    </row>
    <row r="255" spans="1:7" x14ac:dyDescent="0.2">
      <c r="A255" s="149" t="s">
        <v>487</v>
      </c>
      <c r="B255" s="195" t="s">
        <v>266</v>
      </c>
      <c r="C255" s="134"/>
      <c r="D255" s="135"/>
      <c r="E255" s="135"/>
      <c r="F255" s="135"/>
      <c r="G255" s="162"/>
    </row>
    <row r="256" spans="1:7" ht="63.75" x14ac:dyDescent="0.2">
      <c r="A256" s="151" t="s">
        <v>488</v>
      </c>
      <c r="B256" s="136" t="s">
        <v>601</v>
      </c>
      <c r="C256" s="121">
        <v>146</v>
      </c>
      <c r="D256" s="81" t="s">
        <v>55</v>
      </c>
      <c r="E256" s="122"/>
      <c r="F256" s="227"/>
      <c r="G256" s="152">
        <f t="shared" ref="G256:G265" si="14">SUMPRODUCT(E256:F256)*C256</f>
        <v>0</v>
      </c>
    </row>
    <row r="257" spans="1:7" x14ac:dyDescent="0.2">
      <c r="A257" s="151" t="s">
        <v>489</v>
      </c>
      <c r="B257" s="196" t="s">
        <v>267</v>
      </c>
      <c r="C257" s="121">
        <v>9</v>
      </c>
      <c r="D257" s="81" t="s">
        <v>55</v>
      </c>
      <c r="E257" s="122"/>
      <c r="F257" s="227"/>
      <c r="G257" s="152">
        <f t="shared" si="14"/>
        <v>0</v>
      </c>
    </row>
    <row r="258" spans="1:7" x14ac:dyDescent="0.2">
      <c r="A258" s="151" t="s">
        <v>490</v>
      </c>
      <c r="B258" s="196" t="s">
        <v>268</v>
      </c>
      <c r="C258" s="121">
        <v>2</v>
      </c>
      <c r="D258" s="81" t="s">
        <v>55</v>
      </c>
      <c r="E258" s="122"/>
      <c r="F258" s="227"/>
      <c r="G258" s="152">
        <f t="shared" si="14"/>
        <v>0</v>
      </c>
    </row>
    <row r="259" spans="1:7" x14ac:dyDescent="0.2">
      <c r="A259" s="151" t="s">
        <v>491</v>
      </c>
      <c r="B259" s="196" t="s">
        <v>269</v>
      </c>
      <c r="C259" s="121">
        <v>9</v>
      </c>
      <c r="D259" s="81" t="s">
        <v>55</v>
      </c>
      <c r="E259" s="122"/>
      <c r="F259" s="124"/>
      <c r="G259" s="152">
        <f t="shared" si="14"/>
        <v>0</v>
      </c>
    </row>
    <row r="260" spans="1:7" ht="25.5" x14ac:dyDescent="0.2">
      <c r="A260" s="151" t="s">
        <v>492</v>
      </c>
      <c r="B260" s="196" t="s">
        <v>270</v>
      </c>
      <c r="C260" s="121">
        <v>12</v>
      </c>
      <c r="D260" s="81" t="s">
        <v>55</v>
      </c>
      <c r="E260" s="145"/>
      <c r="F260" s="228"/>
      <c r="G260" s="152">
        <f t="shared" si="14"/>
        <v>0</v>
      </c>
    </row>
    <row r="261" spans="1:7" x14ac:dyDescent="0.2">
      <c r="A261" s="151" t="s">
        <v>493</v>
      </c>
      <c r="B261" s="201" t="s">
        <v>271</v>
      </c>
      <c r="C261" s="202">
        <v>1</v>
      </c>
      <c r="D261" s="81" t="s">
        <v>55</v>
      </c>
      <c r="E261" s="145"/>
      <c r="F261" s="228"/>
      <c r="G261" s="152">
        <f t="shared" si="14"/>
        <v>0</v>
      </c>
    </row>
    <row r="262" spans="1:7" x14ac:dyDescent="0.2">
      <c r="A262" s="151" t="s">
        <v>494</v>
      </c>
      <c r="B262" s="201" t="s">
        <v>272</v>
      </c>
      <c r="C262" s="202">
        <v>2</v>
      </c>
      <c r="D262" s="81" t="s">
        <v>55</v>
      </c>
      <c r="E262" s="145"/>
      <c r="F262" s="228"/>
      <c r="G262" s="152">
        <f t="shared" si="14"/>
        <v>0</v>
      </c>
    </row>
    <row r="263" spans="1:7" x14ac:dyDescent="0.2">
      <c r="A263" s="151" t="s">
        <v>495</v>
      </c>
      <c r="B263" s="201" t="s">
        <v>273</v>
      </c>
      <c r="C263" s="121">
        <v>15</v>
      </c>
      <c r="D263" s="81" t="s">
        <v>55</v>
      </c>
      <c r="E263" s="146"/>
      <c r="F263" s="228"/>
      <c r="G263" s="152">
        <f t="shared" si="14"/>
        <v>0</v>
      </c>
    </row>
    <row r="264" spans="1:7" ht="38.25" x14ac:dyDescent="0.2">
      <c r="A264" s="151" t="s">
        <v>496</v>
      </c>
      <c r="B264" s="196" t="s">
        <v>785</v>
      </c>
      <c r="C264" s="202">
        <v>230</v>
      </c>
      <c r="D264" s="81" t="s">
        <v>66</v>
      </c>
      <c r="E264" s="146"/>
      <c r="F264" s="83" t="s">
        <v>56</v>
      </c>
      <c r="G264" s="152">
        <f t="shared" si="14"/>
        <v>0</v>
      </c>
    </row>
    <row r="265" spans="1:7" x14ac:dyDescent="0.2">
      <c r="A265" s="151" t="s">
        <v>497</v>
      </c>
      <c r="B265" s="136" t="s">
        <v>274</v>
      </c>
      <c r="C265" s="202">
        <v>145</v>
      </c>
      <c r="D265" s="203" t="s">
        <v>81</v>
      </c>
      <c r="E265" s="146"/>
      <c r="F265" s="235"/>
      <c r="G265" s="152">
        <f t="shared" si="14"/>
        <v>0</v>
      </c>
    </row>
    <row r="266" spans="1:7" x14ac:dyDescent="0.2">
      <c r="A266" s="149" t="s">
        <v>498</v>
      </c>
      <c r="B266" s="195" t="s">
        <v>275</v>
      </c>
      <c r="C266" s="204"/>
      <c r="D266" s="205"/>
      <c r="E266" s="206"/>
      <c r="F266" s="206"/>
      <c r="G266" s="162"/>
    </row>
    <row r="267" spans="1:7" ht="25.5" x14ac:dyDescent="0.2">
      <c r="A267" s="151" t="s">
        <v>499</v>
      </c>
      <c r="B267" s="207" t="s">
        <v>276</v>
      </c>
      <c r="C267" s="202">
        <v>36</v>
      </c>
      <c r="D267" s="81" t="s">
        <v>66</v>
      </c>
      <c r="E267" s="145"/>
      <c r="F267" s="241"/>
      <c r="G267" s="152">
        <f t="shared" ref="G267:G272" si="15">SUMPRODUCT(E267:F267)*C267</f>
        <v>0</v>
      </c>
    </row>
    <row r="268" spans="1:7" x14ac:dyDescent="0.2">
      <c r="A268" s="151" t="s">
        <v>572</v>
      </c>
      <c r="B268" s="196" t="s">
        <v>277</v>
      </c>
      <c r="C268" s="202">
        <v>9</v>
      </c>
      <c r="D268" s="81" t="s">
        <v>55</v>
      </c>
      <c r="E268" s="241"/>
      <c r="F268" s="241"/>
      <c r="G268" s="152">
        <f t="shared" si="15"/>
        <v>0</v>
      </c>
    </row>
    <row r="269" spans="1:7" ht="25.5" x14ac:dyDescent="0.2">
      <c r="A269" s="151" t="s">
        <v>573</v>
      </c>
      <c r="B269" s="196" t="s">
        <v>278</v>
      </c>
      <c r="C269" s="121">
        <v>12</v>
      </c>
      <c r="D269" s="81" t="s">
        <v>55</v>
      </c>
      <c r="E269" s="111"/>
      <c r="F269" s="241"/>
      <c r="G269" s="152">
        <f t="shared" si="15"/>
        <v>0</v>
      </c>
    </row>
    <row r="270" spans="1:7" x14ac:dyDescent="0.2">
      <c r="A270" s="151" t="s">
        <v>574</v>
      </c>
      <c r="B270" s="196" t="s">
        <v>279</v>
      </c>
      <c r="C270" s="121">
        <v>17</v>
      </c>
      <c r="D270" s="81" t="s">
        <v>55</v>
      </c>
      <c r="E270" s="111"/>
      <c r="F270" s="241"/>
      <c r="G270" s="152">
        <f t="shared" si="15"/>
        <v>0</v>
      </c>
    </row>
    <row r="271" spans="1:7" ht="25.5" x14ac:dyDescent="0.2">
      <c r="A271" s="151" t="s">
        <v>575</v>
      </c>
      <c r="B271" s="196" t="s">
        <v>280</v>
      </c>
      <c r="C271" s="121">
        <v>5</v>
      </c>
      <c r="D271" s="81" t="s">
        <v>55</v>
      </c>
      <c r="E271" s="111"/>
      <c r="F271" s="241"/>
      <c r="G271" s="152">
        <f t="shared" si="15"/>
        <v>0</v>
      </c>
    </row>
    <row r="272" spans="1:7" ht="25.5" x14ac:dyDescent="0.2">
      <c r="A272" s="151" t="s">
        <v>576</v>
      </c>
      <c r="B272" s="196" t="s">
        <v>281</v>
      </c>
      <c r="C272" s="121">
        <v>15</v>
      </c>
      <c r="D272" s="81" t="s">
        <v>55</v>
      </c>
      <c r="E272" s="111"/>
      <c r="F272" s="241"/>
      <c r="G272" s="152">
        <f t="shared" si="15"/>
        <v>0</v>
      </c>
    </row>
    <row r="273" spans="1:7" ht="25.5" x14ac:dyDescent="0.2">
      <c r="A273" s="149" t="s">
        <v>500</v>
      </c>
      <c r="B273" s="195" t="s">
        <v>282</v>
      </c>
      <c r="C273" s="204"/>
      <c r="D273" s="205"/>
      <c r="E273" s="198"/>
      <c r="F273" s="198"/>
      <c r="G273" s="152"/>
    </row>
    <row r="274" spans="1:7" x14ac:dyDescent="0.2">
      <c r="A274" s="151" t="s">
        <v>501</v>
      </c>
      <c r="B274" s="196" t="s">
        <v>786</v>
      </c>
      <c r="C274" s="121">
        <v>2350</v>
      </c>
      <c r="D274" s="81" t="s">
        <v>66</v>
      </c>
      <c r="E274" s="122"/>
      <c r="F274" s="241"/>
      <c r="G274" s="152">
        <f>SUMPRODUCT(E274:F274)*C274</f>
        <v>0</v>
      </c>
    </row>
    <row r="275" spans="1:7" x14ac:dyDescent="0.2">
      <c r="A275" s="151" t="s">
        <v>502</v>
      </c>
      <c r="B275" s="196" t="s">
        <v>787</v>
      </c>
      <c r="C275" s="121">
        <v>320</v>
      </c>
      <c r="D275" s="81" t="s">
        <v>66</v>
      </c>
      <c r="E275" s="122"/>
      <c r="F275" s="241"/>
      <c r="G275" s="152">
        <f>SUMPRODUCT(E275:F275)*C275</f>
        <v>0</v>
      </c>
    </row>
    <row r="276" spans="1:7" x14ac:dyDescent="0.2">
      <c r="A276" s="151" t="s">
        <v>503</v>
      </c>
      <c r="B276" s="196" t="s">
        <v>788</v>
      </c>
      <c r="C276" s="121">
        <v>45</v>
      </c>
      <c r="D276" s="81" t="s">
        <v>66</v>
      </c>
      <c r="E276" s="124"/>
      <c r="F276" s="241"/>
      <c r="G276" s="152">
        <f>SUMPRODUCT(E276:F276)*C276</f>
        <v>0</v>
      </c>
    </row>
    <row r="277" spans="1:7" x14ac:dyDescent="0.2">
      <c r="A277" s="151" t="s">
        <v>504</v>
      </c>
      <c r="B277" s="196" t="s">
        <v>283</v>
      </c>
      <c r="C277" s="204"/>
      <c r="D277" s="205"/>
      <c r="E277" s="198"/>
      <c r="F277" s="208"/>
      <c r="G277" s="152"/>
    </row>
    <row r="278" spans="1:7" x14ac:dyDescent="0.2">
      <c r="A278" s="151" t="s">
        <v>667</v>
      </c>
      <c r="B278" s="196" t="s">
        <v>284</v>
      </c>
      <c r="C278" s="121">
        <v>170</v>
      </c>
      <c r="D278" s="81" t="s">
        <v>66</v>
      </c>
      <c r="E278" s="124"/>
      <c r="F278" s="107"/>
      <c r="G278" s="152">
        <f>SUMPRODUCT(E278:F278)*C278</f>
        <v>0</v>
      </c>
    </row>
    <row r="279" spans="1:7" x14ac:dyDescent="0.2">
      <c r="A279" s="151" t="s">
        <v>668</v>
      </c>
      <c r="B279" s="196" t="s">
        <v>285</v>
      </c>
      <c r="C279" s="121">
        <v>290</v>
      </c>
      <c r="D279" s="81" t="s">
        <v>66</v>
      </c>
      <c r="E279" s="122"/>
      <c r="F279" s="241"/>
      <c r="G279" s="152">
        <f>SUMPRODUCT(E279:F279)*C279</f>
        <v>0</v>
      </c>
    </row>
    <row r="280" spans="1:7" x14ac:dyDescent="0.2">
      <c r="A280" s="151" t="s">
        <v>669</v>
      </c>
      <c r="B280" s="196" t="s">
        <v>286</v>
      </c>
      <c r="C280" s="121">
        <v>24</v>
      </c>
      <c r="D280" s="81" t="s">
        <v>66</v>
      </c>
      <c r="E280" s="122"/>
      <c r="F280" s="241"/>
      <c r="G280" s="152">
        <f>SUMPRODUCT(E280:F280)*C280</f>
        <v>0</v>
      </c>
    </row>
    <row r="281" spans="1:7" x14ac:dyDescent="0.2">
      <c r="A281" s="149" t="s">
        <v>505</v>
      </c>
      <c r="B281" s="195" t="s">
        <v>287</v>
      </c>
      <c r="C281" s="204"/>
      <c r="D281" s="205"/>
      <c r="E281" s="197"/>
      <c r="F281" s="197"/>
      <c r="G281" s="152"/>
    </row>
    <row r="282" spans="1:7" x14ac:dyDescent="0.2">
      <c r="A282" s="151" t="s">
        <v>506</v>
      </c>
      <c r="B282" s="196" t="s">
        <v>288</v>
      </c>
      <c r="C282" s="121">
        <v>24</v>
      </c>
      <c r="D282" s="81" t="s">
        <v>66</v>
      </c>
      <c r="E282" s="124"/>
      <c r="F282" s="107"/>
      <c r="G282" s="152">
        <f>SUMPRODUCT(E282:F282)*C282</f>
        <v>0</v>
      </c>
    </row>
    <row r="283" spans="1:7" x14ac:dyDescent="0.2">
      <c r="A283" s="151" t="s">
        <v>507</v>
      </c>
      <c r="B283" s="196" t="s">
        <v>289</v>
      </c>
      <c r="C283" s="121">
        <v>25</v>
      </c>
      <c r="D283" s="81" t="s">
        <v>66</v>
      </c>
      <c r="E283" s="124"/>
      <c r="F283" s="107"/>
      <c r="G283" s="152">
        <f>SUMPRODUCT(E283:F283)*C283</f>
        <v>0</v>
      </c>
    </row>
    <row r="284" spans="1:7" x14ac:dyDescent="0.2">
      <c r="A284" s="151" t="s">
        <v>508</v>
      </c>
      <c r="B284" s="196" t="s">
        <v>290</v>
      </c>
      <c r="C284" s="121">
        <v>3</v>
      </c>
      <c r="D284" s="81" t="s">
        <v>55</v>
      </c>
      <c r="E284" s="122"/>
      <c r="F284" s="107"/>
      <c r="G284" s="152">
        <f>SUMPRODUCT(E284:F284)*C284</f>
        <v>0</v>
      </c>
    </row>
    <row r="285" spans="1:7" x14ac:dyDescent="0.2">
      <c r="A285" s="151" t="s">
        <v>577</v>
      </c>
      <c r="B285" s="196" t="s">
        <v>789</v>
      </c>
      <c r="C285" s="121">
        <v>10</v>
      </c>
      <c r="D285" s="81" t="s">
        <v>66</v>
      </c>
      <c r="E285" s="122"/>
      <c r="F285" s="107"/>
      <c r="G285" s="152">
        <f>SUMPRODUCT(E285:F285)*C285</f>
        <v>0</v>
      </c>
    </row>
    <row r="286" spans="1:7" x14ac:dyDescent="0.2">
      <c r="A286" s="151" t="s">
        <v>578</v>
      </c>
      <c r="B286" s="196" t="s">
        <v>291</v>
      </c>
      <c r="C286" s="121">
        <v>3</v>
      </c>
      <c r="D286" s="81" t="s">
        <v>55</v>
      </c>
      <c r="E286" s="122"/>
      <c r="F286" s="107"/>
      <c r="G286" s="152">
        <f>SUMPRODUCT(E286:F286)*C286</f>
        <v>0</v>
      </c>
    </row>
    <row r="287" spans="1:7" x14ac:dyDescent="0.2">
      <c r="A287" s="149" t="s">
        <v>630</v>
      </c>
      <c r="B287" s="195" t="s">
        <v>292</v>
      </c>
      <c r="C287" s="204"/>
      <c r="D287" s="205"/>
      <c r="E287" s="209"/>
      <c r="F287" s="209"/>
      <c r="G287" s="162"/>
    </row>
    <row r="288" spans="1:7" x14ac:dyDescent="0.2">
      <c r="A288" s="151" t="s">
        <v>631</v>
      </c>
      <c r="B288" s="196" t="s">
        <v>293</v>
      </c>
      <c r="C288" s="121">
        <v>113</v>
      </c>
      <c r="D288" s="81" t="s">
        <v>66</v>
      </c>
      <c r="E288" s="124"/>
      <c r="F288" s="107"/>
      <c r="G288" s="152">
        <f t="shared" ref="G288:G303" si="16">SUMPRODUCT(E288:F288)*C288</f>
        <v>0</v>
      </c>
    </row>
    <row r="289" spans="1:7" x14ac:dyDescent="0.2">
      <c r="A289" s="151" t="s">
        <v>632</v>
      </c>
      <c r="B289" s="196" t="s">
        <v>294</v>
      </c>
      <c r="C289" s="121">
        <v>113</v>
      </c>
      <c r="D289" s="81" t="s">
        <v>66</v>
      </c>
      <c r="E289" s="124"/>
      <c r="F289" s="107"/>
      <c r="G289" s="152">
        <f t="shared" si="16"/>
        <v>0</v>
      </c>
    </row>
    <row r="290" spans="1:7" x14ac:dyDescent="0.2">
      <c r="A290" s="151" t="s">
        <v>633</v>
      </c>
      <c r="B290" s="196" t="s">
        <v>295</v>
      </c>
      <c r="C290" s="121">
        <v>80</v>
      </c>
      <c r="D290" s="81" t="s">
        <v>55</v>
      </c>
      <c r="E290" s="124"/>
      <c r="F290" s="107"/>
      <c r="G290" s="152">
        <f t="shared" si="16"/>
        <v>0</v>
      </c>
    </row>
    <row r="291" spans="1:7" x14ac:dyDescent="0.2">
      <c r="A291" s="151" t="s">
        <v>634</v>
      </c>
      <c r="B291" s="196" t="s">
        <v>296</v>
      </c>
      <c r="C291" s="121">
        <v>4</v>
      </c>
      <c r="D291" s="81" t="s">
        <v>55</v>
      </c>
      <c r="E291" s="124"/>
      <c r="F291" s="107"/>
      <c r="G291" s="152">
        <f t="shared" si="16"/>
        <v>0</v>
      </c>
    </row>
    <row r="292" spans="1:7" x14ac:dyDescent="0.2">
      <c r="A292" s="151" t="s">
        <v>635</v>
      </c>
      <c r="B292" s="196" t="s">
        <v>297</v>
      </c>
      <c r="C292" s="121">
        <v>7</v>
      </c>
      <c r="D292" s="81" t="s">
        <v>55</v>
      </c>
      <c r="E292" s="124"/>
      <c r="F292" s="107"/>
      <c r="G292" s="152">
        <f t="shared" si="16"/>
        <v>0</v>
      </c>
    </row>
    <row r="293" spans="1:7" x14ac:dyDescent="0.2">
      <c r="A293" s="151" t="s">
        <v>636</v>
      </c>
      <c r="B293" s="196" t="s">
        <v>298</v>
      </c>
      <c r="C293" s="121">
        <v>6</v>
      </c>
      <c r="D293" s="81" t="s">
        <v>55</v>
      </c>
      <c r="E293" s="124"/>
      <c r="F293" s="107"/>
      <c r="G293" s="152">
        <f t="shared" si="16"/>
        <v>0</v>
      </c>
    </row>
    <row r="294" spans="1:7" x14ac:dyDescent="0.2">
      <c r="A294" s="151" t="s">
        <v>637</v>
      </c>
      <c r="B294" s="196" t="s">
        <v>299</v>
      </c>
      <c r="C294" s="121">
        <v>5</v>
      </c>
      <c r="D294" s="81" t="s">
        <v>55</v>
      </c>
      <c r="E294" s="124"/>
      <c r="F294" s="107"/>
      <c r="G294" s="152">
        <f t="shared" si="16"/>
        <v>0</v>
      </c>
    </row>
    <row r="295" spans="1:7" x14ac:dyDescent="0.2">
      <c r="A295" s="151" t="s">
        <v>638</v>
      </c>
      <c r="B295" s="196" t="s">
        <v>300</v>
      </c>
      <c r="C295" s="121">
        <v>52</v>
      </c>
      <c r="D295" s="81" t="s">
        <v>55</v>
      </c>
      <c r="E295" s="124"/>
      <c r="F295" s="241"/>
      <c r="G295" s="152">
        <f t="shared" si="16"/>
        <v>0</v>
      </c>
    </row>
    <row r="296" spans="1:7" x14ac:dyDescent="0.2">
      <c r="A296" s="151" t="s">
        <v>639</v>
      </c>
      <c r="B296" s="196" t="s">
        <v>301</v>
      </c>
      <c r="C296" s="121">
        <v>22</v>
      </c>
      <c r="D296" s="81" t="s">
        <v>55</v>
      </c>
      <c r="E296" s="124"/>
      <c r="F296" s="241"/>
      <c r="G296" s="152">
        <f t="shared" si="16"/>
        <v>0</v>
      </c>
    </row>
    <row r="297" spans="1:7" x14ac:dyDescent="0.2">
      <c r="A297" s="151" t="s">
        <v>640</v>
      </c>
      <c r="B297" s="196" t="s">
        <v>302</v>
      </c>
      <c r="C297" s="121">
        <v>8</v>
      </c>
      <c r="D297" s="81" t="s">
        <v>55</v>
      </c>
      <c r="E297" s="124"/>
      <c r="F297" s="241"/>
      <c r="G297" s="152">
        <f t="shared" si="16"/>
        <v>0</v>
      </c>
    </row>
    <row r="298" spans="1:7" x14ac:dyDescent="0.2">
      <c r="A298" s="151" t="s">
        <v>641</v>
      </c>
      <c r="B298" s="196" t="s">
        <v>303</v>
      </c>
      <c r="C298" s="121">
        <v>52</v>
      </c>
      <c r="D298" s="81" t="s">
        <v>66</v>
      </c>
      <c r="E298" s="124"/>
      <c r="F298" s="241"/>
      <c r="G298" s="152">
        <f t="shared" si="16"/>
        <v>0</v>
      </c>
    </row>
    <row r="299" spans="1:7" x14ac:dyDescent="0.2">
      <c r="A299" s="151" t="s">
        <v>642</v>
      </c>
      <c r="B299" s="196" t="s">
        <v>304</v>
      </c>
      <c r="C299" s="121">
        <v>33</v>
      </c>
      <c r="D299" s="81" t="s">
        <v>55</v>
      </c>
      <c r="E299" s="124"/>
      <c r="F299" s="241"/>
      <c r="G299" s="152">
        <f t="shared" si="16"/>
        <v>0</v>
      </c>
    </row>
    <row r="300" spans="1:7" x14ac:dyDescent="0.2">
      <c r="A300" s="151" t="s">
        <v>643</v>
      </c>
      <c r="B300" s="196" t="s">
        <v>305</v>
      </c>
      <c r="C300" s="121">
        <v>25</v>
      </c>
      <c r="D300" s="81" t="s">
        <v>55</v>
      </c>
      <c r="E300" s="124"/>
      <c r="F300" s="241"/>
      <c r="G300" s="152">
        <f t="shared" si="16"/>
        <v>0</v>
      </c>
    </row>
    <row r="301" spans="1:7" x14ac:dyDescent="0.2">
      <c r="A301" s="151" t="s">
        <v>644</v>
      </c>
      <c r="B301" s="196" t="s">
        <v>306</v>
      </c>
      <c r="C301" s="121">
        <v>15</v>
      </c>
      <c r="D301" s="81" t="s">
        <v>55</v>
      </c>
      <c r="E301" s="124"/>
      <c r="F301" s="241"/>
      <c r="G301" s="152">
        <f t="shared" si="16"/>
        <v>0</v>
      </c>
    </row>
    <row r="302" spans="1:7" x14ac:dyDescent="0.2">
      <c r="A302" s="151" t="s">
        <v>645</v>
      </c>
      <c r="B302" s="196" t="s">
        <v>307</v>
      </c>
      <c r="C302" s="121">
        <v>250</v>
      </c>
      <c r="D302" s="81" t="s">
        <v>66</v>
      </c>
      <c r="E302" s="124"/>
      <c r="F302" s="241"/>
      <c r="G302" s="152">
        <f t="shared" si="16"/>
        <v>0</v>
      </c>
    </row>
    <row r="303" spans="1:7" x14ac:dyDescent="0.2">
      <c r="A303" s="151" t="s">
        <v>646</v>
      </c>
      <c r="B303" s="196" t="s">
        <v>308</v>
      </c>
      <c r="C303" s="121">
        <v>80</v>
      </c>
      <c r="D303" s="81" t="s">
        <v>55</v>
      </c>
      <c r="E303" s="124"/>
      <c r="F303" s="241"/>
      <c r="G303" s="152">
        <f t="shared" si="16"/>
        <v>0</v>
      </c>
    </row>
    <row r="304" spans="1:7" x14ac:dyDescent="0.2">
      <c r="A304" s="167"/>
      <c r="B304" s="144" t="s">
        <v>591</v>
      </c>
      <c r="C304" s="147"/>
      <c r="D304" s="144"/>
      <c r="E304" s="142">
        <f>SUMPRODUCT(C232:C303,E232:E303)</f>
        <v>0</v>
      </c>
      <c r="F304" s="142">
        <f>SUMPRODUCT(C229:C303,F229:F303)</f>
        <v>0</v>
      </c>
      <c r="G304" s="165">
        <f>SUM(G229:G303)</f>
        <v>0</v>
      </c>
    </row>
    <row r="305" spans="1:7" x14ac:dyDescent="0.2">
      <c r="A305" s="149" t="s">
        <v>759</v>
      </c>
      <c r="B305" s="210" t="s">
        <v>309</v>
      </c>
      <c r="C305" s="135"/>
      <c r="D305" s="135"/>
      <c r="E305" s="135"/>
      <c r="F305" s="135"/>
      <c r="G305" s="162"/>
    </row>
    <row r="306" spans="1:7" x14ac:dyDescent="0.2">
      <c r="A306" s="149" t="s">
        <v>511</v>
      </c>
      <c r="B306" s="195" t="s">
        <v>246</v>
      </c>
      <c r="C306" s="137"/>
      <c r="D306" s="137"/>
      <c r="E306" s="137"/>
      <c r="F306" s="137"/>
      <c r="G306" s="162"/>
    </row>
    <row r="307" spans="1:7" ht="38.25" x14ac:dyDescent="0.2">
      <c r="A307" s="151" t="s">
        <v>512</v>
      </c>
      <c r="B307" s="196" t="s">
        <v>310</v>
      </c>
      <c r="C307" s="80">
        <v>1</v>
      </c>
      <c r="D307" s="81" t="s">
        <v>55</v>
      </c>
      <c r="E307" s="124"/>
      <c r="F307" s="241"/>
      <c r="G307" s="152">
        <f>SUMPRODUCT(E307:F307)*C307</f>
        <v>0</v>
      </c>
    </row>
    <row r="308" spans="1:7" ht="38.25" x14ac:dyDescent="0.2">
      <c r="A308" s="151" t="s">
        <v>513</v>
      </c>
      <c r="B308" s="196" t="s">
        <v>311</v>
      </c>
      <c r="C308" s="80">
        <v>1</v>
      </c>
      <c r="D308" s="81" t="s">
        <v>55</v>
      </c>
      <c r="E308" s="122"/>
      <c r="F308" s="241"/>
      <c r="G308" s="152">
        <f>SUMPRODUCT(E308:F308)*C308</f>
        <v>0</v>
      </c>
    </row>
    <row r="309" spans="1:7" ht="38.25" x14ac:dyDescent="0.2">
      <c r="A309" s="151" t="s">
        <v>514</v>
      </c>
      <c r="B309" s="196" t="s">
        <v>312</v>
      </c>
      <c r="C309" s="80">
        <v>1</v>
      </c>
      <c r="D309" s="81" t="s">
        <v>55</v>
      </c>
      <c r="E309" s="122"/>
      <c r="F309" s="241"/>
      <c r="G309" s="152">
        <f>SUMPRODUCT(E309:F309)*C309</f>
        <v>0</v>
      </c>
    </row>
    <row r="310" spans="1:7" ht="38.25" x14ac:dyDescent="0.2">
      <c r="A310" s="151" t="s">
        <v>515</v>
      </c>
      <c r="B310" s="196" t="s">
        <v>313</v>
      </c>
      <c r="C310" s="80">
        <v>1</v>
      </c>
      <c r="D310" s="81" t="s">
        <v>55</v>
      </c>
      <c r="E310" s="122"/>
      <c r="F310" s="241"/>
      <c r="G310" s="152">
        <f>SUMPRODUCT(E310:F310)*C310</f>
        <v>0</v>
      </c>
    </row>
    <row r="311" spans="1:7" x14ac:dyDescent="0.2">
      <c r="A311" s="149" t="s">
        <v>516</v>
      </c>
      <c r="B311" s="195" t="s">
        <v>314</v>
      </c>
      <c r="C311" s="80"/>
      <c r="D311" s="81"/>
      <c r="E311" s="135"/>
      <c r="F311" s="135"/>
      <c r="G311" s="162"/>
    </row>
    <row r="312" spans="1:7" x14ac:dyDescent="0.2">
      <c r="A312" s="151" t="s">
        <v>517</v>
      </c>
      <c r="B312" s="196" t="s">
        <v>315</v>
      </c>
      <c r="C312" s="83">
        <v>15</v>
      </c>
      <c r="D312" s="81" t="s">
        <v>55</v>
      </c>
      <c r="E312" s="122"/>
      <c r="F312" s="241"/>
      <c r="G312" s="152">
        <f>SUMPRODUCT(E312:F312)*C312</f>
        <v>0</v>
      </c>
    </row>
    <row r="313" spans="1:7" ht="25.5" x14ac:dyDescent="0.2">
      <c r="A313" s="151" t="s">
        <v>518</v>
      </c>
      <c r="B313" s="196" t="s">
        <v>790</v>
      </c>
      <c r="C313" s="80">
        <v>48</v>
      </c>
      <c r="D313" s="81" t="s">
        <v>66</v>
      </c>
      <c r="E313" s="122"/>
      <c r="F313" s="107"/>
      <c r="G313" s="152">
        <f>SUMPRODUCT(E313:F313)*C313</f>
        <v>0</v>
      </c>
    </row>
    <row r="314" spans="1:7" x14ac:dyDescent="0.2">
      <c r="A314" s="149" t="s">
        <v>579</v>
      </c>
      <c r="B314" s="195" t="s">
        <v>275</v>
      </c>
      <c r="C314" s="94"/>
      <c r="D314" s="205"/>
      <c r="E314" s="138"/>
      <c r="F314" s="138"/>
      <c r="G314" s="162"/>
    </row>
    <row r="315" spans="1:7" ht="25.5" x14ac:dyDescent="0.2">
      <c r="A315" s="151" t="s">
        <v>580</v>
      </c>
      <c r="B315" s="207" t="s">
        <v>276</v>
      </c>
      <c r="C315" s="80">
        <v>33</v>
      </c>
      <c r="D315" s="81" t="s">
        <v>66</v>
      </c>
      <c r="E315" s="129"/>
      <c r="F315" s="111"/>
      <c r="G315" s="152">
        <f t="shared" ref="G315:G321" si="17">SUMPRODUCT(E315:F315)*C315</f>
        <v>0</v>
      </c>
    </row>
    <row r="316" spans="1:7" ht="25.5" x14ac:dyDescent="0.2">
      <c r="A316" s="151" t="s">
        <v>519</v>
      </c>
      <c r="B316" s="196" t="s">
        <v>316</v>
      </c>
      <c r="C316" s="80">
        <v>6</v>
      </c>
      <c r="D316" s="81" t="s">
        <v>55</v>
      </c>
      <c r="E316" s="129"/>
      <c r="F316" s="111"/>
      <c r="G316" s="152">
        <f t="shared" si="17"/>
        <v>0</v>
      </c>
    </row>
    <row r="317" spans="1:7" x14ac:dyDescent="0.2">
      <c r="A317" s="151" t="s">
        <v>520</v>
      </c>
      <c r="B317" s="196" t="s">
        <v>317</v>
      </c>
      <c r="C317" s="80">
        <v>11</v>
      </c>
      <c r="D317" s="81" t="s">
        <v>55</v>
      </c>
      <c r="E317" s="122"/>
      <c r="F317" s="241"/>
      <c r="G317" s="152">
        <f t="shared" si="17"/>
        <v>0</v>
      </c>
    </row>
    <row r="318" spans="1:7" ht="25.5" x14ac:dyDescent="0.2">
      <c r="A318" s="151" t="s">
        <v>521</v>
      </c>
      <c r="B318" s="196" t="s">
        <v>318</v>
      </c>
      <c r="C318" s="80">
        <v>45</v>
      </c>
      <c r="D318" s="81" t="s">
        <v>55</v>
      </c>
      <c r="E318" s="122"/>
      <c r="F318" s="241"/>
      <c r="G318" s="152">
        <f t="shared" si="17"/>
        <v>0</v>
      </c>
    </row>
    <row r="319" spans="1:7" x14ac:dyDescent="0.2">
      <c r="A319" s="151" t="s">
        <v>522</v>
      </c>
      <c r="B319" s="196" t="s">
        <v>319</v>
      </c>
      <c r="C319" s="80">
        <v>39</v>
      </c>
      <c r="D319" s="81" t="s">
        <v>55</v>
      </c>
      <c r="E319" s="122"/>
      <c r="F319" s="241"/>
      <c r="G319" s="152">
        <f t="shared" si="17"/>
        <v>0</v>
      </c>
    </row>
    <row r="320" spans="1:7" ht="25.5" x14ac:dyDescent="0.2">
      <c r="A320" s="151" t="s">
        <v>523</v>
      </c>
      <c r="B320" s="196" t="s">
        <v>320</v>
      </c>
      <c r="C320" s="80">
        <v>63</v>
      </c>
      <c r="D320" s="81" t="s">
        <v>55</v>
      </c>
      <c r="E320" s="122"/>
      <c r="F320" s="241"/>
      <c r="G320" s="152">
        <f t="shared" si="17"/>
        <v>0</v>
      </c>
    </row>
    <row r="321" spans="1:7" ht="76.5" x14ac:dyDescent="0.2">
      <c r="A321" s="151" t="s">
        <v>524</v>
      </c>
      <c r="B321" s="196" t="s">
        <v>321</v>
      </c>
      <c r="C321" s="80">
        <v>12</v>
      </c>
      <c r="D321" s="81" t="s">
        <v>55</v>
      </c>
      <c r="E321" s="122"/>
      <c r="F321" s="241"/>
      <c r="G321" s="152">
        <f t="shared" si="17"/>
        <v>0</v>
      </c>
    </row>
    <row r="322" spans="1:7" ht="25.5" x14ac:dyDescent="0.2">
      <c r="A322" s="149" t="s">
        <v>525</v>
      </c>
      <c r="B322" s="195" t="s">
        <v>322</v>
      </c>
      <c r="C322" s="80"/>
      <c r="D322" s="81"/>
      <c r="E322" s="135"/>
      <c r="F322" s="135"/>
      <c r="G322" s="162"/>
    </row>
    <row r="323" spans="1:7" x14ac:dyDescent="0.2">
      <c r="A323" s="151" t="s">
        <v>526</v>
      </c>
      <c r="B323" s="196" t="s">
        <v>791</v>
      </c>
      <c r="C323" s="80">
        <v>950</v>
      </c>
      <c r="D323" s="81" t="s">
        <v>66</v>
      </c>
      <c r="E323" s="122"/>
      <c r="F323" s="241"/>
      <c r="G323" s="152">
        <f>SUMPRODUCT(E323:F323)*C323</f>
        <v>0</v>
      </c>
    </row>
    <row r="324" spans="1:7" x14ac:dyDescent="0.2">
      <c r="A324" s="151" t="s">
        <v>527</v>
      </c>
      <c r="B324" s="196" t="s">
        <v>792</v>
      </c>
      <c r="C324" s="80">
        <v>95</v>
      </c>
      <c r="D324" s="81" t="s">
        <v>66</v>
      </c>
      <c r="E324" s="122"/>
      <c r="F324" s="107"/>
      <c r="G324" s="152">
        <f>SUMPRODUCT(E324:F324)*C324</f>
        <v>0</v>
      </c>
    </row>
    <row r="325" spans="1:7" x14ac:dyDescent="0.2">
      <c r="A325" s="149" t="s">
        <v>528</v>
      </c>
      <c r="B325" s="195" t="s">
        <v>323</v>
      </c>
      <c r="C325" s="80"/>
      <c r="D325" s="81"/>
      <c r="E325" s="197"/>
      <c r="F325" s="135"/>
      <c r="G325" s="162"/>
    </row>
    <row r="326" spans="1:7" x14ac:dyDescent="0.2">
      <c r="A326" s="151" t="s">
        <v>529</v>
      </c>
      <c r="B326" s="211" t="s">
        <v>324</v>
      </c>
      <c r="C326" s="80">
        <v>230</v>
      </c>
      <c r="D326" s="212" t="s">
        <v>66</v>
      </c>
      <c r="E326" s="124"/>
      <c r="F326" s="241"/>
      <c r="G326" s="152">
        <f t="shared" ref="G326:G337" si="18">SUMPRODUCT(E326:F326)*C326</f>
        <v>0</v>
      </c>
    </row>
    <row r="327" spans="1:7" x14ac:dyDescent="0.2">
      <c r="A327" s="151" t="s">
        <v>530</v>
      </c>
      <c r="B327" s="196" t="s">
        <v>325</v>
      </c>
      <c r="C327" s="80">
        <v>15</v>
      </c>
      <c r="D327" s="81" t="s">
        <v>66</v>
      </c>
      <c r="E327" s="124"/>
      <c r="F327" s="241"/>
      <c r="G327" s="152">
        <f t="shared" si="18"/>
        <v>0</v>
      </c>
    </row>
    <row r="328" spans="1:7" ht="25.5" x14ac:dyDescent="0.2">
      <c r="A328" s="151" t="s">
        <v>531</v>
      </c>
      <c r="B328" s="196" t="s">
        <v>326</v>
      </c>
      <c r="C328" s="80">
        <v>45</v>
      </c>
      <c r="D328" s="81" t="s">
        <v>55</v>
      </c>
      <c r="E328" s="122"/>
      <c r="F328" s="241"/>
      <c r="G328" s="152">
        <f t="shared" si="18"/>
        <v>0</v>
      </c>
    </row>
    <row r="329" spans="1:7" x14ac:dyDescent="0.2">
      <c r="A329" s="151" t="s">
        <v>532</v>
      </c>
      <c r="B329" s="201" t="s">
        <v>327</v>
      </c>
      <c r="C329" s="80">
        <v>30</v>
      </c>
      <c r="D329" s="81" t="s">
        <v>55</v>
      </c>
      <c r="E329" s="114" t="s">
        <v>56</v>
      </c>
      <c r="F329" s="104"/>
      <c r="G329" s="152">
        <f t="shared" si="18"/>
        <v>0</v>
      </c>
    </row>
    <row r="330" spans="1:7" x14ac:dyDescent="0.2">
      <c r="A330" s="151" t="s">
        <v>533</v>
      </c>
      <c r="B330" s="201" t="s">
        <v>328</v>
      </c>
      <c r="C330" s="80">
        <v>20</v>
      </c>
      <c r="D330" s="81" t="s">
        <v>55</v>
      </c>
      <c r="E330" s="114" t="s">
        <v>56</v>
      </c>
      <c r="F330" s="104"/>
      <c r="G330" s="152">
        <f t="shared" si="18"/>
        <v>0</v>
      </c>
    </row>
    <row r="331" spans="1:7" ht="25.5" x14ac:dyDescent="0.2">
      <c r="A331" s="151" t="s">
        <v>534</v>
      </c>
      <c r="B331" s="201" t="s">
        <v>329</v>
      </c>
      <c r="C331" s="83">
        <v>28</v>
      </c>
      <c r="D331" s="81" t="s">
        <v>55</v>
      </c>
      <c r="E331" s="236"/>
      <c r="F331" s="242"/>
      <c r="G331" s="152">
        <f t="shared" si="18"/>
        <v>0</v>
      </c>
    </row>
    <row r="332" spans="1:7" s="72" customFormat="1" x14ac:dyDescent="0.2">
      <c r="A332" s="149" t="s">
        <v>558</v>
      </c>
      <c r="B332" s="195" t="s">
        <v>330</v>
      </c>
      <c r="C332" s="213"/>
      <c r="D332" s="205"/>
      <c r="E332" s="214"/>
      <c r="F332" s="214"/>
      <c r="G332" s="162">
        <f t="shared" si="18"/>
        <v>0</v>
      </c>
    </row>
    <row r="333" spans="1:7" ht="25.5" x14ac:dyDescent="0.2">
      <c r="A333" s="151" t="s">
        <v>559</v>
      </c>
      <c r="B333" s="196" t="s">
        <v>331</v>
      </c>
      <c r="C333" s="83">
        <v>4</v>
      </c>
      <c r="D333" s="81" t="s">
        <v>55</v>
      </c>
      <c r="E333" s="124"/>
      <c r="F333" s="241"/>
      <c r="G333" s="152">
        <f t="shared" si="18"/>
        <v>0</v>
      </c>
    </row>
    <row r="334" spans="1:7" x14ac:dyDescent="0.2">
      <c r="A334" s="151" t="s">
        <v>560</v>
      </c>
      <c r="B334" s="196" t="s">
        <v>332</v>
      </c>
      <c r="C334" s="80">
        <v>4</v>
      </c>
      <c r="D334" s="81" t="s">
        <v>55</v>
      </c>
      <c r="E334" s="122"/>
      <c r="F334" s="241"/>
      <c r="G334" s="152">
        <f t="shared" si="18"/>
        <v>0</v>
      </c>
    </row>
    <row r="335" spans="1:7" ht="25.5" x14ac:dyDescent="0.2">
      <c r="A335" s="151" t="s">
        <v>561</v>
      </c>
      <c r="B335" s="196" t="s">
        <v>333</v>
      </c>
      <c r="C335" s="83">
        <v>1</v>
      </c>
      <c r="D335" s="81" t="s">
        <v>55</v>
      </c>
      <c r="E335" s="122"/>
      <c r="F335" s="241"/>
      <c r="G335" s="152">
        <f t="shared" si="18"/>
        <v>0</v>
      </c>
    </row>
    <row r="336" spans="1:7" x14ac:dyDescent="0.2">
      <c r="A336" s="151" t="s">
        <v>562</v>
      </c>
      <c r="B336" s="196" t="s">
        <v>334</v>
      </c>
      <c r="C336" s="83">
        <v>1</v>
      </c>
      <c r="D336" s="81" t="s">
        <v>55</v>
      </c>
      <c r="E336" s="122"/>
      <c r="F336" s="241"/>
      <c r="G336" s="152">
        <f t="shared" si="18"/>
        <v>0</v>
      </c>
    </row>
    <row r="337" spans="1:7" ht="25.5" x14ac:dyDescent="0.2">
      <c r="A337" s="151" t="s">
        <v>563</v>
      </c>
      <c r="B337" s="196" t="s">
        <v>335</v>
      </c>
      <c r="C337" s="83">
        <v>1</v>
      </c>
      <c r="D337" s="81" t="s">
        <v>55</v>
      </c>
      <c r="E337" s="124"/>
      <c r="F337" s="241"/>
      <c r="G337" s="152">
        <f t="shared" si="18"/>
        <v>0</v>
      </c>
    </row>
    <row r="338" spans="1:7" x14ac:dyDescent="0.2">
      <c r="A338" s="149" t="s">
        <v>763</v>
      </c>
      <c r="B338" s="195" t="s">
        <v>336</v>
      </c>
      <c r="C338" s="215"/>
      <c r="D338" s="205"/>
      <c r="E338" s="135"/>
      <c r="F338" s="135"/>
      <c r="G338" s="162"/>
    </row>
    <row r="339" spans="1:7" x14ac:dyDescent="0.2">
      <c r="A339" s="151" t="s">
        <v>764</v>
      </c>
      <c r="B339" s="201" t="s">
        <v>337</v>
      </c>
      <c r="C339" s="83">
        <v>3</v>
      </c>
      <c r="D339" s="81" t="s">
        <v>55</v>
      </c>
      <c r="E339" s="122"/>
      <c r="F339" s="242"/>
      <c r="G339" s="152">
        <f t="shared" ref="G339:G349" si="19">SUMPRODUCT(E339:F339)*C339</f>
        <v>0</v>
      </c>
    </row>
    <row r="340" spans="1:7" x14ac:dyDescent="0.2">
      <c r="A340" s="151" t="s">
        <v>765</v>
      </c>
      <c r="B340" s="201" t="s">
        <v>338</v>
      </c>
      <c r="C340" s="83">
        <v>1</v>
      </c>
      <c r="D340" s="81" t="s">
        <v>55</v>
      </c>
      <c r="E340" s="122"/>
      <c r="F340" s="242"/>
      <c r="G340" s="152">
        <f t="shared" si="19"/>
        <v>0</v>
      </c>
    </row>
    <row r="341" spans="1:7" x14ac:dyDescent="0.2">
      <c r="A341" s="151" t="s">
        <v>766</v>
      </c>
      <c r="B341" s="201" t="s">
        <v>339</v>
      </c>
      <c r="C341" s="83">
        <v>1</v>
      </c>
      <c r="D341" s="81" t="s">
        <v>55</v>
      </c>
      <c r="E341" s="122"/>
      <c r="F341" s="241"/>
      <c r="G341" s="152">
        <f t="shared" si="19"/>
        <v>0</v>
      </c>
    </row>
    <row r="342" spans="1:7" x14ac:dyDescent="0.2">
      <c r="A342" s="151" t="s">
        <v>767</v>
      </c>
      <c r="B342" s="196" t="s">
        <v>340</v>
      </c>
      <c r="C342" s="83">
        <v>54</v>
      </c>
      <c r="D342" s="81" t="s">
        <v>55</v>
      </c>
      <c r="E342" s="122"/>
      <c r="F342" s="241"/>
      <c r="G342" s="152">
        <f t="shared" si="19"/>
        <v>0</v>
      </c>
    </row>
    <row r="343" spans="1:7" ht="25.5" x14ac:dyDescent="0.2">
      <c r="A343" s="151" t="s">
        <v>768</v>
      </c>
      <c r="B343" s="196" t="s">
        <v>341</v>
      </c>
      <c r="C343" s="80">
        <v>1350</v>
      </c>
      <c r="D343" s="81" t="s">
        <v>66</v>
      </c>
      <c r="E343" s="124"/>
      <c r="F343" s="241"/>
      <c r="G343" s="152">
        <f t="shared" si="19"/>
        <v>0</v>
      </c>
    </row>
    <row r="344" spans="1:7" ht="51" x14ac:dyDescent="0.2">
      <c r="A344" s="151" t="s">
        <v>769</v>
      </c>
      <c r="B344" s="196" t="s">
        <v>342</v>
      </c>
      <c r="C344" s="83">
        <v>1</v>
      </c>
      <c r="D344" s="81" t="s">
        <v>55</v>
      </c>
      <c r="E344" s="124"/>
      <c r="F344" s="241"/>
      <c r="G344" s="152">
        <f t="shared" si="19"/>
        <v>0</v>
      </c>
    </row>
    <row r="345" spans="1:7" ht="25.5" x14ac:dyDescent="0.2">
      <c r="A345" s="151" t="s">
        <v>770</v>
      </c>
      <c r="B345" s="196" t="s">
        <v>343</v>
      </c>
      <c r="C345" s="83">
        <v>2</v>
      </c>
      <c r="D345" s="81" t="s">
        <v>55</v>
      </c>
      <c r="E345" s="122"/>
      <c r="F345" s="241"/>
      <c r="G345" s="152">
        <f t="shared" si="19"/>
        <v>0</v>
      </c>
    </row>
    <row r="346" spans="1:7" x14ac:dyDescent="0.2">
      <c r="A346" s="151" t="s">
        <v>771</v>
      </c>
      <c r="B346" s="196" t="s">
        <v>344</v>
      </c>
      <c r="C346" s="83">
        <v>35</v>
      </c>
      <c r="D346" s="81" t="s">
        <v>55</v>
      </c>
      <c r="E346" s="122"/>
      <c r="F346" s="241"/>
      <c r="G346" s="152">
        <f t="shared" si="19"/>
        <v>0</v>
      </c>
    </row>
    <row r="347" spans="1:7" x14ac:dyDescent="0.2">
      <c r="A347" s="151" t="s">
        <v>772</v>
      </c>
      <c r="B347" s="201" t="s">
        <v>345</v>
      </c>
      <c r="C347" s="83">
        <v>35</v>
      </c>
      <c r="D347" s="81" t="s">
        <v>55</v>
      </c>
      <c r="E347" s="122"/>
      <c r="F347" s="242"/>
      <c r="G347" s="152">
        <f t="shared" si="19"/>
        <v>0</v>
      </c>
    </row>
    <row r="348" spans="1:7" ht="25.5" x14ac:dyDescent="0.2">
      <c r="A348" s="151" t="s">
        <v>773</v>
      </c>
      <c r="B348" s="207" t="s">
        <v>346</v>
      </c>
      <c r="C348" s="83">
        <v>3</v>
      </c>
      <c r="D348" s="81" t="s">
        <v>55</v>
      </c>
      <c r="E348" s="125"/>
      <c r="F348" s="111"/>
      <c r="G348" s="152">
        <f t="shared" si="19"/>
        <v>0</v>
      </c>
    </row>
    <row r="349" spans="1:7" ht="25.5" x14ac:dyDescent="0.2">
      <c r="A349" s="151" t="s">
        <v>774</v>
      </c>
      <c r="B349" s="196" t="s">
        <v>347</v>
      </c>
      <c r="C349" s="80">
        <v>2</v>
      </c>
      <c r="D349" s="81" t="s">
        <v>81</v>
      </c>
      <c r="E349" s="124"/>
      <c r="F349" s="241"/>
      <c r="G349" s="152">
        <f t="shared" si="19"/>
        <v>0</v>
      </c>
    </row>
    <row r="350" spans="1:7" x14ac:dyDescent="0.2">
      <c r="A350" s="167"/>
      <c r="B350" s="144" t="s">
        <v>648</v>
      </c>
      <c r="C350" s="144"/>
      <c r="D350" s="144"/>
      <c r="E350" s="142">
        <f>SUMPRODUCT(C307:C349,E307:E349)</f>
        <v>0</v>
      </c>
      <c r="F350" s="142">
        <f>SUMPRODUCT(C305:C349,F305:F349)</f>
        <v>0</v>
      </c>
      <c r="G350" s="165">
        <f>SUM(G305:G349)</f>
        <v>0</v>
      </c>
    </row>
    <row r="351" spans="1:7" x14ac:dyDescent="0.2">
      <c r="A351" s="149" t="s">
        <v>760</v>
      </c>
      <c r="B351" s="210" t="s">
        <v>348</v>
      </c>
      <c r="C351" s="137"/>
      <c r="D351" s="137"/>
      <c r="E351" s="137"/>
      <c r="F351" s="137"/>
      <c r="G351" s="162"/>
    </row>
    <row r="352" spans="1:7" x14ac:dyDescent="0.2">
      <c r="A352" s="149" t="s">
        <v>536</v>
      </c>
      <c r="B352" s="216" t="s">
        <v>349</v>
      </c>
      <c r="C352" s="139"/>
      <c r="D352" s="139"/>
      <c r="E352" s="139"/>
      <c r="F352" s="139"/>
      <c r="G352" s="162"/>
    </row>
    <row r="353" spans="1:7" ht="25.5" x14ac:dyDescent="0.2">
      <c r="A353" s="151" t="s">
        <v>535</v>
      </c>
      <c r="B353" s="196" t="s">
        <v>341</v>
      </c>
      <c r="C353" s="80">
        <v>65</v>
      </c>
      <c r="D353" s="81" t="s">
        <v>66</v>
      </c>
      <c r="E353" s="124"/>
      <c r="F353" s="241"/>
      <c r="G353" s="152">
        <f>SUMPRODUCT(E353:F353)*C353</f>
        <v>0</v>
      </c>
    </row>
    <row r="354" spans="1:7" ht="38.25" x14ac:dyDescent="0.2">
      <c r="A354" s="151" t="s">
        <v>537</v>
      </c>
      <c r="B354" s="196" t="s">
        <v>350</v>
      </c>
      <c r="C354" s="80">
        <v>35</v>
      </c>
      <c r="D354" s="81" t="s">
        <v>66</v>
      </c>
      <c r="E354" s="124"/>
      <c r="F354" s="124"/>
      <c r="G354" s="152">
        <f>SUMPRODUCT(E354:F354)*C354</f>
        <v>0</v>
      </c>
    </row>
    <row r="355" spans="1:7" ht="38.25" x14ac:dyDescent="0.2">
      <c r="A355" s="151" t="s">
        <v>538</v>
      </c>
      <c r="B355" s="196" t="s">
        <v>351</v>
      </c>
      <c r="C355" s="80">
        <v>42</v>
      </c>
      <c r="D355" s="81" t="s">
        <v>66</v>
      </c>
      <c r="E355" s="241"/>
      <c r="F355" s="241"/>
      <c r="G355" s="152">
        <f>SUMPRODUCT(E355:F355)*C355</f>
        <v>0</v>
      </c>
    </row>
    <row r="356" spans="1:7" x14ac:dyDescent="0.2">
      <c r="A356" s="151" t="s">
        <v>539</v>
      </c>
      <c r="B356" s="196" t="s">
        <v>352</v>
      </c>
      <c r="C356" s="80">
        <v>4</v>
      </c>
      <c r="D356" s="81" t="s">
        <v>55</v>
      </c>
      <c r="E356" s="122"/>
      <c r="F356" s="122"/>
      <c r="G356" s="152">
        <f>SUMPRODUCT(E356:F356)*C356</f>
        <v>0</v>
      </c>
    </row>
    <row r="357" spans="1:7" x14ac:dyDescent="0.2">
      <c r="A357" s="149" t="s">
        <v>564</v>
      </c>
      <c r="B357" s="216" t="s">
        <v>353</v>
      </c>
      <c r="C357" s="217"/>
      <c r="D357" s="218"/>
      <c r="E357" s="214"/>
      <c r="F357" s="214"/>
      <c r="G357" s="162"/>
    </row>
    <row r="358" spans="1:7" x14ac:dyDescent="0.2">
      <c r="A358" s="151" t="s">
        <v>565</v>
      </c>
      <c r="B358" s="196" t="s">
        <v>354</v>
      </c>
      <c r="C358" s="80">
        <v>5</v>
      </c>
      <c r="D358" s="81" t="s">
        <v>55</v>
      </c>
      <c r="E358" s="111"/>
      <c r="F358" s="241"/>
      <c r="G358" s="152">
        <f>SUMPRODUCT(E358:F358)*C358</f>
        <v>0</v>
      </c>
    </row>
    <row r="359" spans="1:7" x14ac:dyDescent="0.2">
      <c r="A359" s="151" t="s">
        <v>566</v>
      </c>
      <c r="B359" s="196" t="s">
        <v>355</v>
      </c>
      <c r="C359" s="83">
        <v>2</v>
      </c>
      <c r="D359" s="219" t="s">
        <v>55</v>
      </c>
      <c r="E359" s="111"/>
      <c r="F359" s="241"/>
      <c r="G359" s="152">
        <f>SUMPRODUCT(E359:F359)*C359</f>
        <v>0</v>
      </c>
    </row>
    <row r="360" spans="1:7" x14ac:dyDescent="0.2">
      <c r="A360" s="151" t="s">
        <v>567</v>
      </c>
      <c r="B360" s="196" t="s">
        <v>356</v>
      </c>
      <c r="C360" s="80">
        <v>20</v>
      </c>
      <c r="D360" s="81" t="s">
        <v>55</v>
      </c>
      <c r="E360" s="111"/>
      <c r="F360" s="241"/>
      <c r="G360" s="152">
        <f>SUMPRODUCT(E360:F360)*C360</f>
        <v>0</v>
      </c>
    </row>
    <row r="361" spans="1:7" x14ac:dyDescent="0.2">
      <c r="A361" s="151" t="s">
        <v>568</v>
      </c>
      <c r="B361" s="196" t="s">
        <v>357</v>
      </c>
      <c r="C361" s="80">
        <v>2</v>
      </c>
      <c r="D361" s="81" t="s">
        <v>55</v>
      </c>
      <c r="E361" s="240"/>
      <c r="F361" s="107"/>
      <c r="G361" s="152">
        <f>SUMPRODUCT(E361:F361)*C361</f>
        <v>0</v>
      </c>
    </row>
    <row r="362" spans="1:7" x14ac:dyDescent="0.2">
      <c r="A362" s="149" t="s">
        <v>569</v>
      </c>
      <c r="B362" s="195" t="s">
        <v>358</v>
      </c>
      <c r="C362" s="94"/>
      <c r="D362" s="205"/>
      <c r="E362" s="214"/>
      <c r="F362" s="214"/>
      <c r="G362" s="162"/>
    </row>
    <row r="363" spans="1:7" x14ac:dyDescent="0.2">
      <c r="A363" s="151" t="s">
        <v>570</v>
      </c>
      <c r="B363" s="196" t="s">
        <v>359</v>
      </c>
      <c r="C363" s="80">
        <v>1</v>
      </c>
      <c r="D363" s="81" t="s">
        <v>55</v>
      </c>
      <c r="E363" s="122"/>
      <c r="F363" s="122"/>
      <c r="G363" s="152">
        <f>SUMPRODUCT(E363:F363)*C363</f>
        <v>0</v>
      </c>
    </row>
    <row r="364" spans="1:7" s="67" customFormat="1" x14ac:dyDescent="0.2">
      <c r="A364" s="151" t="s">
        <v>571</v>
      </c>
      <c r="B364" s="220" t="s">
        <v>654</v>
      </c>
      <c r="C364" s="77">
        <v>3</v>
      </c>
      <c r="D364" s="76" t="s">
        <v>55</v>
      </c>
      <c r="E364" s="129"/>
      <c r="F364" s="129"/>
      <c r="G364" s="150">
        <f>SUMPRODUCT(E364:F364)*C364</f>
        <v>0</v>
      </c>
    </row>
    <row r="365" spans="1:7" x14ac:dyDescent="0.2">
      <c r="A365" s="249" t="s">
        <v>593</v>
      </c>
      <c r="B365" s="249"/>
      <c r="C365" s="249"/>
      <c r="D365" s="250"/>
      <c r="E365" s="142">
        <f>SUMPRODUCT(C353:C364,E353:E364)</f>
        <v>0</v>
      </c>
      <c r="F365" s="142">
        <f>SUMPRODUCT(C353:C364,F353:F364)</f>
        <v>0</v>
      </c>
      <c r="G365" s="165">
        <f>SUM(G353:G364)</f>
        <v>0</v>
      </c>
    </row>
    <row r="366" spans="1:7" x14ac:dyDescent="0.2">
      <c r="A366" s="149" t="s">
        <v>761</v>
      </c>
      <c r="B366" s="78" t="s">
        <v>360</v>
      </c>
      <c r="C366" s="77"/>
      <c r="D366" s="89"/>
      <c r="E366" s="105"/>
      <c r="F366" s="105"/>
      <c r="G366" s="158"/>
    </row>
    <row r="367" spans="1:7" ht="38.25" x14ac:dyDescent="0.2">
      <c r="A367" s="151" t="s">
        <v>540</v>
      </c>
      <c r="B367" s="196" t="s">
        <v>361</v>
      </c>
      <c r="C367" s="221">
        <v>1</v>
      </c>
      <c r="D367" s="128" t="s">
        <v>55</v>
      </c>
      <c r="E367" s="243"/>
      <c r="F367" s="244"/>
      <c r="G367" s="152">
        <f t="shared" ref="G367:G375" si="20">SUMPRODUCT(E367:F367)*C367</f>
        <v>0</v>
      </c>
    </row>
    <row r="368" spans="1:7" x14ac:dyDescent="0.2">
      <c r="A368" s="151" t="s">
        <v>541</v>
      </c>
      <c r="B368" s="196" t="s">
        <v>362</v>
      </c>
      <c r="C368" s="80">
        <v>60</v>
      </c>
      <c r="D368" s="140" t="s">
        <v>66</v>
      </c>
      <c r="E368" s="111"/>
      <c r="F368" s="111"/>
      <c r="G368" s="152">
        <f t="shared" si="20"/>
        <v>0</v>
      </c>
    </row>
    <row r="369" spans="1:7" ht="25.5" x14ac:dyDescent="0.2">
      <c r="A369" s="151" t="s">
        <v>542</v>
      </c>
      <c r="B369" s="196" t="s">
        <v>363</v>
      </c>
      <c r="C369" s="80">
        <v>35</v>
      </c>
      <c r="D369" s="128" t="s">
        <v>55</v>
      </c>
      <c r="E369" s="122"/>
      <c r="F369" s="111"/>
      <c r="G369" s="152">
        <f t="shared" si="20"/>
        <v>0</v>
      </c>
    </row>
    <row r="370" spans="1:7" ht="25.5" x14ac:dyDescent="0.2">
      <c r="A370" s="151" t="s">
        <v>543</v>
      </c>
      <c r="B370" s="196" t="s">
        <v>364</v>
      </c>
      <c r="C370" s="80">
        <v>115</v>
      </c>
      <c r="D370" s="140" t="s">
        <v>66</v>
      </c>
      <c r="E370" s="122"/>
      <c r="F370" s="111"/>
      <c r="G370" s="152">
        <f t="shared" si="20"/>
        <v>0</v>
      </c>
    </row>
    <row r="371" spans="1:7" ht="25.5" x14ac:dyDescent="0.2">
      <c r="A371" s="151" t="s">
        <v>544</v>
      </c>
      <c r="B371" s="196" t="s">
        <v>365</v>
      </c>
      <c r="C371" s="80">
        <v>1</v>
      </c>
      <c r="D371" s="128" t="s">
        <v>55</v>
      </c>
      <c r="E371" s="122"/>
      <c r="F371" s="111"/>
      <c r="G371" s="152">
        <f t="shared" si="20"/>
        <v>0</v>
      </c>
    </row>
    <row r="372" spans="1:7" ht="25.5" x14ac:dyDescent="0.2">
      <c r="A372" s="151" t="s">
        <v>545</v>
      </c>
      <c r="B372" s="196" t="s">
        <v>366</v>
      </c>
      <c r="C372" s="80">
        <v>890</v>
      </c>
      <c r="D372" s="128" t="s">
        <v>55</v>
      </c>
      <c r="E372" s="122"/>
      <c r="F372" s="111"/>
      <c r="G372" s="152">
        <f t="shared" si="20"/>
        <v>0</v>
      </c>
    </row>
    <row r="373" spans="1:7" x14ac:dyDescent="0.2">
      <c r="A373" s="151" t="s">
        <v>546</v>
      </c>
      <c r="B373" s="196" t="s">
        <v>627</v>
      </c>
      <c r="C373" s="80">
        <v>12</v>
      </c>
      <c r="D373" s="128" t="s">
        <v>66</v>
      </c>
      <c r="E373" s="122"/>
      <c r="F373" s="111"/>
      <c r="G373" s="152">
        <f t="shared" si="20"/>
        <v>0</v>
      </c>
    </row>
    <row r="374" spans="1:7" x14ac:dyDescent="0.2">
      <c r="A374" s="151" t="s">
        <v>547</v>
      </c>
      <c r="B374" s="196" t="s">
        <v>628</v>
      </c>
      <c r="C374" s="80">
        <v>10</v>
      </c>
      <c r="D374" s="128" t="s">
        <v>55</v>
      </c>
      <c r="E374" s="122"/>
      <c r="F374" s="111"/>
      <c r="G374" s="152">
        <f t="shared" si="20"/>
        <v>0</v>
      </c>
    </row>
    <row r="375" spans="1:7" x14ac:dyDescent="0.2">
      <c r="A375" s="151" t="s">
        <v>548</v>
      </c>
      <c r="B375" s="196" t="s">
        <v>629</v>
      </c>
      <c r="C375" s="80">
        <v>10</v>
      </c>
      <c r="D375" s="81" t="s">
        <v>55</v>
      </c>
      <c r="E375" s="111"/>
      <c r="F375" s="111"/>
      <c r="G375" s="152">
        <f t="shared" si="20"/>
        <v>0</v>
      </c>
    </row>
    <row r="376" spans="1:7" x14ac:dyDescent="0.2">
      <c r="A376" s="249" t="s">
        <v>592</v>
      </c>
      <c r="B376" s="249"/>
      <c r="C376" s="249"/>
      <c r="D376" s="250"/>
      <c r="E376" s="142">
        <f>SUMPRODUCT(C367:C375,E367:E375)</f>
        <v>0</v>
      </c>
      <c r="F376" s="142">
        <f>SUMPRODUCT(C367:C375,F367:F375)</f>
        <v>0</v>
      </c>
      <c r="G376" s="165">
        <f>SUM(G366:G375)</f>
        <v>0</v>
      </c>
    </row>
    <row r="377" spans="1:7" x14ac:dyDescent="0.2">
      <c r="A377" s="149" t="s">
        <v>762</v>
      </c>
      <c r="B377" s="78" t="s">
        <v>367</v>
      </c>
      <c r="C377" s="77"/>
      <c r="D377" s="89"/>
      <c r="E377" s="77"/>
      <c r="F377" s="77"/>
      <c r="G377" s="158"/>
    </row>
    <row r="378" spans="1:7" ht="38.25" x14ac:dyDescent="0.2">
      <c r="A378" s="151" t="s">
        <v>549</v>
      </c>
      <c r="B378" s="196" t="s">
        <v>368</v>
      </c>
      <c r="C378" s="222">
        <v>1</v>
      </c>
      <c r="D378" s="128" t="s">
        <v>55</v>
      </c>
      <c r="E378" s="243"/>
      <c r="F378" s="243"/>
      <c r="G378" s="152">
        <f t="shared" ref="G378:G386" si="21">SUMPRODUCT(E378:F378)*C378</f>
        <v>0</v>
      </c>
    </row>
    <row r="379" spans="1:7" x14ac:dyDescent="0.2">
      <c r="A379" s="151" t="s">
        <v>550</v>
      </c>
      <c r="B379" s="196" t="s">
        <v>362</v>
      </c>
      <c r="C379" s="121">
        <v>45</v>
      </c>
      <c r="D379" s="140" t="s">
        <v>66</v>
      </c>
      <c r="E379" s="111"/>
      <c r="F379" s="111"/>
      <c r="G379" s="152">
        <f t="shared" si="21"/>
        <v>0</v>
      </c>
    </row>
    <row r="380" spans="1:7" ht="25.5" x14ac:dyDescent="0.2">
      <c r="A380" s="151" t="s">
        <v>551</v>
      </c>
      <c r="B380" s="196" t="s">
        <v>363</v>
      </c>
      <c r="C380" s="121">
        <v>24</v>
      </c>
      <c r="D380" s="128" t="s">
        <v>55</v>
      </c>
      <c r="E380" s="122"/>
      <c r="F380" s="111"/>
      <c r="G380" s="152">
        <f t="shared" si="21"/>
        <v>0</v>
      </c>
    </row>
    <row r="381" spans="1:7" ht="25.5" x14ac:dyDescent="0.2">
      <c r="A381" s="151" t="s">
        <v>552</v>
      </c>
      <c r="B381" s="196" t="s">
        <v>364</v>
      </c>
      <c r="C381" s="121">
        <v>370</v>
      </c>
      <c r="D381" s="140" t="s">
        <v>66</v>
      </c>
      <c r="E381" s="122"/>
      <c r="F381" s="111"/>
      <c r="G381" s="152">
        <f t="shared" si="21"/>
        <v>0</v>
      </c>
    </row>
    <row r="382" spans="1:7" ht="25.5" x14ac:dyDescent="0.2">
      <c r="A382" s="151" t="s">
        <v>553</v>
      </c>
      <c r="B382" s="196" t="s">
        <v>369</v>
      </c>
      <c r="C382" s="121">
        <v>16</v>
      </c>
      <c r="D382" s="128" t="s">
        <v>55</v>
      </c>
      <c r="E382" s="122"/>
      <c r="F382" s="111"/>
      <c r="G382" s="152">
        <f t="shared" si="21"/>
        <v>0</v>
      </c>
    </row>
    <row r="383" spans="1:7" ht="25.5" x14ac:dyDescent="0.2">
      <c r="A383" s="151" t="s">
        <v>554</v>
      </c>
      <c r="B383" s="196" t="s">
        <v>370</v>
      </c>
      <c r="C383" s="121">
        <v>1</v>
      </c>
      <c r="D383" s="128" t="s">
        <v>55</v>
      </c>
      <c r="E383" s="122"/>
      <c r="F383" s="111"/>
      <c r="G383" s="152">
        <f t="shared" si="21"/>
        <v>0</v>
      </c>
    </row>
    <row r="384" spans="1:7" x14ac:dyDescent="0.2">
      <c r="A384" s="151" t="s">
        <v>555</v>
      </c>
      <c r="B384" s="196" t="s">
        <v>371</v>
      </c>
      <c r="C384" s="121">
        <v>16</v>
      </c>
      <c r="D384" s="81" t="s">
        <v>55</v>
      </c>
      <c r="E384" s="114" t="s">
        <v>56</v>
      </c>
      <c r="F384" s="111"/>
      <c r="G384" s="152">
        <f t="shared" si="21"/>
        <v>0</v>
      </c>
    </row>
    <row r="385" spans="1:7" s="14" customFormat="1" ht="25.5" x14ac:dyDescent="0.2">
      <c r="A385" s="151" t="s">
        <v>556</v>
      </c>
      <c r="B385" s="207" t="s">
        <v>346</v>
      </c>
      <c r="C385" s="121">
        <v>1</v>
      </c>
      <c r="D385" s="81" t="s">
        <v>55</v>
      </c>
      <c r="E385" s="111"/>
      <c r="F385" s="111"/>
      <c r="G385" s="152">
        <f t="shared" si="21"/>
        <v>0</v>
      </c>
    </row>
    <row r="386" spans="1:7" s="14" customFormat="1" ht="12.75" x14ac:dyDescent="0.2">
      <c r="A386" s="151" t="s">
        <v>557</v>
      </c>
      <c r="B386" s="201" t="s">
        <v>372</v>
      </c>
      <c r="C386" s="121">
        <v>3</v>
      </c>
      <c r="D386" s="81" t="s">
        <v>55</v>
      </c>
      <c r="E386" s="111"/>
      <c r="F386" s="111"/>
      <c r="G386" s="152">
        <f t="shared" si="21"/>
        <v>0</v>
      </c>
    </row>
    <row r="387" spans="1:7" s="14" customFormat="1" ht="12.75" x14ac:dyDescent="0.2">
      <c r="A387" s="249" t="s">
        <v>594</v>
      </c>
      <c r="B387" s="249"/>
      <c r="C387" s="249"/>
      <c r="D387" s="250"/>
      <c r="E387" s="142">
        <f>SUMPRODUCT(C378:C386,E378:E386)</f>
        <v>0</v>
      </c>
      <c r="F387" s="142">
        <f>SUMPRODUCT(C378:C386,F378:F386)</f>
        <v>0</v>
      </c>
      <c r="G387" s="165">
        <f>SUM(G377:G386)</f>
        <v>0</v>
      </c>
    </row>
    <row r="388" spans="1:7" s="14" customFormat="1" ht="12.75" x14ac:dyDescent="0.2">
      <c r="A388" s="250" t="s">
        <v>595</v>
      </c>
      <c r="B388" s="255"/>
      <c r="C388" s="255"/>
      <c r="D388" s="255"/>
      <c r="E388" s="142">
        <f>SUM(E387,E376,E365,E350,E304)</f>
        <v>0</v>
      </c>
      <c r="F388" s="142">
        <f>SUM(F387,F376,F365,F350,F304)</f>
        <v>0</v>
      </c>
      <c r="G388" s="165">
        <f>SUM(G387,G376,G365,G350,G304)</f>
        <v>0</v>
      </c>
    </row>
    <row r="389" spans="1:7" s="14" customFormat="1" ht="12.75" x14ac:dyDescent="0.2">
      <c r="A389" s="250" t="s">
        <v>596</v>
      </c>
      <c r="B389" s="255"/>
      <c r="C389" s="255"/>
      <c r="D389" s="255"/>
      <c r="E389" s="148">
        <f>SUM(E388,E228,E168)</f>
        <v>0</v>
      </c>
      <c r="F389" s="148">
        <f>SUM(F388,F228,F168)</f>
        <v>0</v>
      </c>
      <c r="G389" s="168">
        <f>SUM(G388,G228,G168)</f>
        <v>0</v>
      </c>
    </row>
    <row r="390" spans="1:7" x14ac:dyDescent="0.2">
      <c r="A390" s="253" t="s">
        <v>53</v>
      </c>
      <c r="B390" s="253"/>
      <c r="C390" s="253"/>
      <c r="D390" s="254"/>
      <c r="E390" s="141">
        <f>E389*(0.05)</f>
        <v>0</v>
      </c>
      <c r="F390" s="141">
        <f>F389*(0.05)</f>
        <v>0</v>
      </c>
      <c r="G390" s="169">
        <f>G389*(0.05)</f>
        <v>0</v>
      </c>
    </row>
    <row r="391" spans="1:7" ht="15.75" customHeight="1" x14ac:dyDescent="0.2">
      <c r="A391" s="249" t="s">
        <v>19</v>
      </c>
      <c r="B391" s="249"/>
      <c r="C391" s="249"/>
      <c r="D391" s="250"/>
      <c r="E391" s="142">
        <f>SUM(E389,E390)</f>
        <v>0</v>
      </c>
      <c r="F391" s="142">
        <f>SUM(F389,F390)</f>
        <v>0</v>
      </c>
      <c r="G391" s="165">
        <f>SUM(G389,G390)</f>
        <v>0</v>
      </c>
    </row>
    <row r="392" spans="1:7" ht="18" customHeight="1" thickBot="1" x14ac:dyDescent="0.25">
      <c r="A392" s="251" t="s">
        <v>51</v>
      </c>
      <c r="B392" s="251"/>
      <c r="C392" s="251"/>
      <c r="D392" s="252"/>
      <c r="E392" s="143">
        <f>TRUNC(E391*(1+$G$3),2)</f>
        <v>0</v>
      </c>
      <c r="F392" s="143">
        <f>TRUNC(F391*(1+$G$3),2)</f>
        <v>0</v>
      </c>
      <c r="G392" s="170">
        <f>TRUNC(G391*(1+$G$3),2)</f>
        <v>0</v>
      </c>
    </row>
  </sheetData>
  <sheetProtection algorithmName="SHA-512" hashValue="FtExNTwVmeRFO9s9bVhL3gmV1cadPSwTOTK3lJISV1T/O2HL+dX3J7uZ6I9uBiF9cpYeGb9qND1TLLQWlmgi+w==" saltValue="eB+IZ3Y9PSqrYTsnSpE1Jg==" spinCount="100000" sheet="1" selectLockedCells="1"/>
  <protectedRanges>
    <protectedRange sqref="E34:F34" name="Intervalo1_2"/>
  </protectedRanges>
  <mergeCells count="26">
    <mergeCell ref="A1:G2"/>
    <mergeCell ref="B11:B12"/>
    <mergeCell ref="D11:D12"/>
    <mergeCell ref="A7:G7"/>
    <mergeCell ref="C11:C12"/>
    <mergeCell ref="A11:A12"/>
    <mergeCell ref="E11:F11"/>
    <mergeCell ref="A6:G6"/>
    <mergeCell ref="E3:F3"/>
    <mergeCell ref="E4:F4"/>
    <mergeCell ref="E5:F5"/>
    <mergeCell ref="D8:E8"/>
    <mergeCell ref="D9:G9"/>
    <mergeCell ref="A10:G10"/>
    <mergeCell ref="G11:G12"/>
    <mergeCell ref="A391:D391"/>
    <mergeCell ref="A392:D392"/>
    <mergeCell ref="A168:D168"/>
    <mergeCell ref="A376:D376"/>
    <mergeCell ref="A365:D365"/>
    <mergeCell ref="A387:D387"/>
    <mergeCell ref="A390:D390"/>
    <mergeCell ref="A389:D389"/>
    <mergeCell ref="A137:D137"/>
    <mergeCell ref="A167:D167"/>
    <mergeCell ref="A388:D388"/>
  </mergeCells>
  <phoneticPr fontId="31" type="noConversion"/>
  <conditionalFormatting sqref="F13:G13 B13 B100:B101 C20:D23 C224:F224 C43:C46 B42:F42 C108:D112 B45:F45 B43:D44">
    <cfRule type="containsText" dxfId="265" priority="1304" stopIfTrue="1" operator="containsText" text="x,xx">
      <formula>NOT(ISERROR(SEARCH("x,xx",B13)))</formula>
    </cfRule>
  </conditionalFormatting>
  <conditionalFormatting sqref="A392">
    <cfRule type="containsText" dxfId="264" priority="1277" stopIfTrue="1" operator="containsText" text="x,xx">
      <formula>NOT(ISERROR(SEARCH("x,xx",A392)))</formula>
    </cfRule>
  </conditionalFormatting>
  <conditionalFormatting sqref="B14">
    <cfRule type="containsText" dxfId="263" priority="934" stopIfTrue="1" operator="containsText" text="x,xx">
      <formula>NOT(ISERROR(SEARCH("x,xx",B14)))</formula>
    </cfRule>
  </conditionalFormatting>
  <conditionalFormatting sqref="A390">
    <cfRule type="containsText" dxfId="262" priority="885" stopIfTrue="1" operator="containsText" text="x,xx">
      <formula>NOT(ISERROR(SEARCH("x,xx",A390)))</formula>
    </cfRule>
  </conditionalFormatting>
  <conditionalFormatting sqref="A391">
    <cfRule type="containsText" dxfId="261" priority="883" stopIfTrue="1" operator="containsText" text="x,xx">
      <formula>NOT(ISERROR(SEARCH("x,xx",A391)))</formula>
    </cfRule>
  </conditionalFormatting>
  <conditionalFormatting sqref="C16:D18">
    <cfRule type="containsText" dxfId="260" priority="808" stopIfTrue="1" operator="containsText" text="x,xx">
      <formula>NOT(ISERROR(SEARCH("x,xx",C16)))</formula>
    </cfRule>
  </conditionalFormatting>
  <conditionalFormatting sqref="B19">
    <cfRule type="containsText" dxfId="259" priority="802" stopIfTrue="1" operator="containsText" text="x,xx">
      <formula>NOT(ISERROR(SEARCH("x,xx",B19)))</formula>
    </cfRule>
  </conditionalFormatting>
  <conditionalFormatting sqref="B24">
    <cfRule type="containsText" dxfId="258" priority="800" stopIfTrue="1" operator="containsText" text="x,xx">
      <formula>NOT(ISERROR(SEARCH("x,xx",B24)))</formula>
    </cfRule>
  </conditionalFormatting>
  <conditionalFormatting sqref="C28:D28 B29:D29">
    <cfRule type="containsText" dxfId="257" priority="799" stopIfTrue="1" operator="containsText" text="x,xx">
      <formula>NOT(ISERROR(SEARCH("x,xx",B28)))</formula>
    </cfRule>
  </conditionalFormatting>
  <conditionalFormatting sqref="C32:D33 C30:F30">
    <cfRule type="containsText" dxfId="256" priority="797" stopIfTrue="1" operator="containsText" text="x,xx">
      <formula>NOT(ISERROR(SEARCH("x,xx",C30)))</formula>
    </cfRule>
  </conditionalFormatting>
  <conditionalFormatting sqref="F47 F50 F55">
    <cfRule type="containsText" dxfId="255" priority="824" stopIfTrue="1" operator="containsText" text="x,xx">
      <formula>NOT(ISERROR(SEARCH("x,xx",F47)))</formula>
    </cfRule>
  </conditionalFormatting>
  <conditionalFormatting sqref="C25:D26">
    <cfRule type="containsText" dxfId="254" priority="801" stopIfTrue="1" operator="containsText" text="x,xx">
      <formula>NOT(ISERROR(SEARCH("x,xx",C25)))</formula>
    </cfRule>
  </conditionalFormatting>
  <conditionalFormatting sqref="B27">
    <cfRule type="containsText" dxfId="253" priority="798" stopIfTrue="1" operator="containsText" text="x,xx">
      <formula>NOT(ISERROR(SEARCH("x,xx",B27)))</formula>
    </cfRule>
  </conditionalFormatting>
  <conditionalFormatting sqref="B30">
    <cfRule type="containsText" dxfId="252" priority="795" stopIfTrue="1" operator="containsText" text="x,xx">
      <formula>NOT(ISERROR(SEARCH("x,xx",B30)))</formula>
    </cfRule>
  </conditionalFormatting>
  <conditionalFormatting sqref="B15:B18">
    <cfRule type="containsText" dxfId="251" priority="809" stopIfTrue="1" operator="containsText" text="x,xx">
      <formula>NOT(ISERROR(SEARCH("x,xx",B15)))</formula>
    </cfRule>
  </conditionalFormatting>
  <conditionalFormatting sqref="B55">
    <cfRule type="containsText" dxfId="250" priority="759" stopIfTrue="1" operator="containsText" text="x,xx">
      <formula>NOT(ISERROR(SEARCH("x,xx",B55)))</formula>
    </cfRule>
  </conditionalFormatting>
  <conditionalFormatting sqref="B20">
    <cfRule type="containsText" dxfId="249" priority="805" stopIfTrue="1" operator="containsText" text="x,xx">
      <formula>NOT(ISERROR(SEARCH("x,xx",B20)))</formula>
    </cfRule>
  </conditionalFormatting>
  <conditionalFormatting sqref="C40:D40">
    <cfRule type="containsText" dxfId="248" priority="793" stopIfTrue="1" operator="containsText" text="x,xx">
      <formula>NOT(ISERROR(SEARCH("x,xx",C40)))</formula>
    </cfRule>
  </conditionalFormatting>
  <conditionalFormatting sqref="C31:D31">
    <cfRule type="containsText" dxfId="247" priority="796" stopIfTrue="1" operator="containsText" text="x,xx">
      <formula>NOT(ISERROR(SEARCH("x,xx",C31)))</formula>
    </cfRule>
  </conditionalFormatting>
  <conditionalFormatting sqref="B35:F35">
    <cfRule type="containsText" dxfId="246" priority="794" stopIfTrue="1" operator="containsText" text="x,xx">
      <formula>NOT(ISERROR(SEARCH("x,xx",B35)))</formula>
    </cfRule>
  </conditionalFormatting>
  <conditionalFormatting sqref="C227">
    <cfRule type="containsText" dxfId="245" priority="789" stopIfTrue="1" operator="containsText" text="x,xx">
      <formula>NOT(ISERROR(SEARCH("x,xx",C227)))</formula>
    </cfRule>
  </conditionalFormatting>
  <conditionalFormatting sqref="C36:D36">
    <cfRule type="containsText" dxfId="244" priority="788" stopIfTrue="1" operator="containsText" text="x,xx">
      <formula>NOT(ISERROR(SEARCH("x,xx",C36)))</formula>
    </cfRule>
  </conditionalFormatting>
  <conditionalFormatting sqref="C39:F39 C37:D38">
    <cfRule type="containsText" dxfId="243" priority="787" stopIfTrue="1" operator="containsText" text="x,xx">
      <formula>NOT(ISERROR(SEARCH("x,xx",C37)))</formula>
    </cfRule>
  </conditionalFormatting>
  <conditionalFormatting sqref="D227">
    <cfRule type="containsText" dxfId="242" priority="784" stopIfTrue="1" operator="containsText" text="x,xx">
      <formula>NOT(ISERROR(SEARCH("x,xx",D227)))</formula>
    </cfRule>
  </conditionalFormatting>
  <conditionalFormatting sqref="D43:D45">
    <cfRule type="containsText" dxfId="241" priority="783" stopIfTrue="1" operator="containsText" text="x,xx">
      <formula>NOT(ISERROR(SEARCH("x,xx",D43)))</formula>
    </cfRule>
  </conditionalFormatting>
  <conditionalFormatting sqref="D46">
    <cfRule type="containsText" dxfId="240" priority="782" stopIfTrue="1" operator="containsText" text="x,xx">
      <formula>NOT(ISERROR(SEARCH("x,xx",D46)))</formula>
    </cfRule>
  </conditionalFormatting>
  <conditionalFormatting sqref="B34">
    <cfRule type="containsText" dxfId="239" priority="781" stopIfTrue="1" operator="containsText" text="x,xx">
      <formula>NOT(ISERROR(SEARCH("x,xx",B34)))</formula>
    </cfRule>
  </conditionalFormatting>
  <conditionalFormatting sqref="C48:D48 B49:D49">
    <cfRule type="containsText" dxfId="238" priority="780" stopIfTrue="1" operator="containsText" text="x,xx">
      <formula>NOT(ISERROR(SEARCH("x,xx",B48)))</formula>
    </cfRule>
  </conditionalFormatting>
  <conditionalFormatting sqref="B47">
    <cfRule type="containsText" dxfId="237" priority="778" stopIfTrue="1" operator="containsText" text="x,xx">
      <formula>NOT(ISERROR(SEARCH("x,xx",B47)))</formula>
    </cfRule>
  </conditionalFormatting>
  <conditionalFormatting sqref="B51:D51 C52:D54">
    <cfRule type="containsText" dxfId="236" priority="777" stopIfTrue="1" operator="containsText" text="x,xx">
      <formula>NOT(ISERROR(SEARCH("x,xx",B51)))</formula>
    </cfRule>
  </conditionalFormatting>
  <conditionalFormatting sqref="B52">
    <cfRule type="containsText" dxfId="235" priority="776" stopIfTrue="1" operator="containsText" text="x,xx">
      <formula>NOT(ISERROR(SEARCH("x,xx",B52)))</formula>
    </cfRule>
  </conditionalFormatting>
  <conditionalFormatting sqref="B50">
    <cfRule type="containsText" dxfId="234" priority="775" stopIfTrue="1" operator="containsText" text="x,xx">
      <formula>NOT(ISERROR(SEARCH("x,xx",B50)))</formula>
    </cfRule>
  </conditionalFormatting>
  <conditionalFormatting sqref="C57:D58 B59:D63 B56:F56 C64:D64 C66:D71 C73:D76 C78:D82 C84:D88 C90:D91 B92:F92 C65:F65 C72:F72 C77:F77 C83:F83 C89:F89 B96:F96 B104:F104 B118:F118 B128:F128 B134:F134 B138:F138 B169:F169 B135:C135 B93:D93">
    <cfRule type="containsText" dxfId="233" priority="774" stopIfTrue="1" operator="containsText" text="x,xx">
      <formula>NOT(ISERROR(SEARCH("x,xx",B56)))</formula>
    </cfRule>
  </conditionalFormatting>
  <conditionalFormatting sqref="E96 E104 E118 E128 E134 E138 E169">
    <cfRule type="containsText" dxfId="232" priority="766" stopIfTrue="1" operator="containsText" text="x,xx">
      <formula>NOT(ISERROR(SEARCH("x,xx",E96)))</formula>
    </cfRule>
  </conditionalFormatting>
  <conditionalFormatting sqref="F96 F104 F118 F128 F134 F138 F169">
    <cfRule type="containsText" dxfId="231" priority="765" stopIfTrue="1" operator="containsText" text="x,xx">
      <formula>NOT(ISERROR(SEARCH("x,xx",F96)))</formula>
    </cfRule>
  </conditionalFormatting>
  <conditionalFormatting sqref="C95:D95 B94:D94">
    <cfRule type="containsText" dxfId="230" priority="758" stopIfTrue="1" operator="containsText" text="x,xx">
      <formula>NOT(ISERROR(SEARCH("x,xx",B94)))</formula>
    </cfRule>
  </conditionalFormatting>
  <conditionalFormatting sqref="C97:F97">
    <cfRule type="containsText" dxfId="229" priority="751" stopIfTrue="1" operator="containsText" text="x,xx">
      <formula>NOT(ISERROR(SEARCH("x,xx",C97)))</formula>
    </cfRule>
  </conditionalFormatting>
  <conditionalFormatting sqref="B97:B98">
    <cfRule type="containsText" dxfId="228" priority="749" stopIfTrue="1" operator="containsText" text="x,xx">
      <formula>NOT(ISERROR(SEARCH("x,xx",B97)))</formula>
    </cfRule>
  </conditionalFormatting>
  <conditionalFormatting sqref="C105:D107 C116:C117 C113:D114">
    <cfRule type="containsText" dxfId="227" priority="747" stopIfTrue="1" operator="containsText" text="x,xx">
      <formula>NOT(ISERROR(SEARCH("x,xx",C105)))</formula>
    </cfRule>
  </conditionalFormatting>
  <conditionalFormatting sqref="C115:D115">
    <cfRule type="containsText" dxfId="226" priority="746" stopIfTrue="1" operator="containsText" text="x,xx">
      <formula>NOT(ISERROR(SEARCH("x,xx",C115)))</formula>
    </cfRule>
  </conditionalFormatting>
  <conditionalFormatting sqref="D116">
    <cfRule type="containsText" dxfId="225" priority="745" stopIfTrue="1" operator="containsText" text="x,xx">
      <formula>NOT(ISERROR(SEARCH("x,xx",D116)))</formula>
    </cfRule>
  </conditionalFormatting>
  <conditionalFormatting sqref="D117">
    <cfRule type="containsText" dxfId="224" priority="744" stopIfTrue="1" operator="containsText" text="x,xx">
      <formula>NOT(ISERROR(SEARCH("x,xx",D117)))</formula>
    </cfRule>
  </conditionalFormatting>
  <conditionalFormatting sqref="B103">
    <cfRule type="containsText" dxfId="223" priority="742" stopIfTrue="1" operator="containsText" text="x,xx">
      <formula>NOT(ISERROR(SEARCH("x,xx",B103)))</formula>
    </cfRule>
  </conditionalFormatting>
  <conditionalFormatting sqref="C100:F100 C98:D99 C102:F102 C101:D101 C103:D103">
    <cfRule type="containsText" dxfId="222" priority="741" stopIfTrue="1" operator="containsText" text="x,xx">
      <formula>NOT(ISERROR(SEARCH("x,xx",C98)))</formula>
    </cfRule>
  </conditionalFormatting>
  <conditionalFormatting sqref="C119:D127">
    <cfRule type="containsText" dxfId="221" priority="740" stopIfTrue="1" operator="containsText" text="x,xx">
      <formula>NOT(ISERROR(SEARCH("x,xx",C119)))</formula>
    </cfRule>
  </conditionalFormatting>
  <conditionalFormatting sqref="C129:C133">
    <cfRule type="containsText" dxfId="220" priority="739" stopIfTrue="1" operator="containsText" text="x,xx">
      <formula>NOT(ISERROR(SEARCH("x,xx",C129)))</formula>
    </cfRule>
  </conditionalFormatting>
  <conditionalFormatting sqref="D129">
    <cfRule type="containsText" dxfId="219" priority="738" stopIfTrue="1" operator="containsText" text="x,xx">
      <formula>NOT(ISERROR(SEARCH("x,xx",D129)))</formula>
    </cfRule>
  </conditionalFormatting>
  <conditionalFormatting sqref="D130">
    <cfRule type="containsText" dxfId="218" priority="737" stopIfTrue="1" operator="containsText" text="x,xx">
      <formula>NOT(ISERROR(SEARCH("x,xx",D130)))</formula>
    </cfRule>
  </conditionalFormatting>
  <conditionalFormatting sqref="D131">
    <cfRule type="containsText" dxfId="217" priority="736" stopIfTrue="1" operator="containsText" text="x,xx">
      <formula>NOT(ISERROR(SEARCH("x,xx",D131)))</formula>
    </cfRule>
  </conditionalFormatting>
  <conditionalFormatting sqref="D132">
    <cfRule type="containsText" dxfId="216" priority="735" stopIfTrue="1" operator="containsText" text="x,xx">
      <formula>NOT(ISERROR(SEARCH("x,xx",D132)))</formula>
    </cfRule>
  </conditionalFormatting>
  <conditionalFormatting sqref="D133">
    <cfRule type="containsText" dxfId="215" priority="734" stopIfTrue="1" operator="containsText" text="x,xx">
      <formula>NOT(ISERROR(SEARCH("x,xx",D133)))</formula>
    </cfRule>
  </conditionalFormatting>
  <conditionalFormatting sqref="F136">
    <cfRule type="containsText" dxfId="214" priority="733" stopIfTrue="1" operator="containsText" text="x,xx">
      <formula>NOT(ISERROR(SEARCH("x,xx",F136)))</formula>
    </cfRule>
  </conditionalFormatting>
  <conditionalFormatting sqref="C136">
    <cfRule type="containsText" dxfId="213" priority="732" stopIfTrue="1" operator="containsText" text="x,xx">
      <formula>NOT(ISERROR(SEARCH("x,xx",C136)))</formula>
    </cfRule>
  </conditionalFormatting>
  <conditionalFormatting sqref="D136">
    <cfRule type="containsText" dxfId="212" priority="731" stopIfTrue="1" operator="containsText" text="x,xx">
      <formula>NOT(ISERROR(SEARCH("x,xx",D136)))</formula>
    </cfRule>
  </conditionalFormatting>
  <conditionalFormatting sqref="C139:F139 C141:C143 B144:C144 C165:D166 C162:D163 B140:D140 C148:F148 C145:D147 C160:F160 C149:D159">
    <cfRule type="containsText" dxfId="211" priority="730" stopIfTrue="1" operator="containsText" text="x,xx">
      <formula>NOT(ISERROR(SEARCH("x,xx",B139)))</formula>
    </cfRule>
  </conditionalFormatting>
  <conditionalFormatting sqref="C164:D164">
    <cfRule type="containsText" dxfId="210" priority="729" stopIfTrue="1" operator="containsText" text="x,xx">
      <formula>NOT(ISERROR(SEARCH("x,xx",C164)))</formula>
    </cfRule>
  </conditionalFormatting>
  <conditionalFormatting sqref="B164">
    <cfRule type="containsText" dxfId="209" priority="728" stopIfTrue="1" operator="containsText" text="x,xx">
      <formula>NOT(ISERROR(SEARCH("x,xx",B164)))</formula>
    </cfRule>
  </conditionalFormatting>
  <conditionalFormatting sqref="C161:D161">
    <cfRule type="containsText" dxfId="208" priority="727" stopIfTrue="1" operator="containsText" text="x,xx">
      <formula>NOT(ISERROR(SEARCH("x,xx",C161)))</formula>
    </cfRule>
  </conditionalFormatting>
  <conditionalFormatting sqref="B161">
    <cfRule type="containsText" dxfId="207" priority="726" stopIfTrue="1" operator="containsText" text="x,xx">
      <formula>NOT(ISERROR(SEARCH("x,xx",B161)))</formula>
    </cfRule>
  </conditionalFormatting>
  <conditionalFormatting sqref="D141">
    <cfRule type="containsText" dxfId="206" priority="725" stopIfTrue="1" operator="containsText" text="x,xx">
      <formula>NOT(ISERROR(SEARCH("x,xx",D141)))</formula>
    </cfRule>
  </conditionalFormatting>
  <conditionalFormatting sqref="D142">
    <cfRule type="containsText" dxfId="205" priority="724" stopIfTrue="1" operator="containsText" text="x,xx">
      <formula>NOT(ISERROR(SEARCH("x,xx",D142)))</formula>
    </cfRule>
  </conditionalFormatting>
  <conditionalFormatting sqref="D143">
    <cfRule type="containsText" dxfId="204" priority="723" stopIfTrue="1" operator="containsText" text="x,xx">
      <formula>NOT(ISERROR(SEARCH("x,xx",D143)))</formula>
    </cfRule>
  </conditionalFormatting>
  <conditionalFormatting sqref="D144">
    <cfRule type="containsText" dxfId="203" priority="722" stopIfTrue="1" operator="containsText" text="x,xx">
      <formula>NOT(ISERROR(SEARCH("x,xx",D144)))</formula>
    </cfRule>
  </conditionalFormatting>
  <conditionalFormatting sqref="C170:F171">
    <cfRule type="containsText" dxfId="202" priority="720" stopIfTrue="1" operator="containsText" text="x,xx">
      <formula>NOT(ISERROR(SEARCH("x,xx",C170)))</formula>
    </cfRule>
  </conditionalFormatting>
  <conditionalFormatting sqref="B99">
    <cfRule type="containsText" dxfId="201" priority="669" stopIfTrue="1" operator="containsText" text="x,xx">
      <formula>NOT(ISERROR(SEARCH("x,xx",B99)))</formula>
    </cfRule>
  </conditionalFormatting>
  <conditionalFormatting sqref="C225:D227">
    <cfRule type="containsText" dxfId="200" priority="655" stopIfTrue="1" operator="containsText" text="x,xx">
      <formula>NOT(ISERROR(SEARCH("x,xx",C225)))</formula>
    </cfRule>
  </conditionalFormatting>
  <conditionalFormatting sqref="B229:F230 B366:F366 B377:F377 C231:F231">
    <cfRule type="containsText" dxfId="199" priority="654" stopIfTrue="1" operator="containsText" text="x,xx">
      <formula>NOT(ISERROR(SEARCH("x,xx",B229)))</formula>
    </cfRule>
  </conditionalFormatting>
  <conditionalFormatting sqref="A137">
    <cfRule type="containsText" dxfId="198" priority="603" stopIfTrue="1" operator="containsText" text="x,xx">
      <formula>NOT(ISERROR(SEARCH("x,xx",A137)))</formula>
    </cfRule>
  </conditionalFormatting>
  <conditionalFormatting sqref="A167">
    <cfRule type="containsText" dxfId="197" priority="602" stopIfTrue="1" operator="containsText" text="x,xx">
      <formula>NOT(ISERROR(SEARCH("x,xx",A167)))</formula>
    </cfRule>
  </conditionalFormatting>
  <conditionalFormatting sqref="A228">
    <cfRule type="containsText" dxfId="196" priority="600" stopIfTrue="1" operator="containsText" text="x,xx">
      <formula>NOT(ISERROR(SEARCH("x,xx",A228)))</formula>
    </cfRule>
  </conditionalFormatting>
  <conditionalFormatting sqref="A304">
    <cfRule type="containsText" dxfId="195" priority="599" stopIfTrue="1" operator="containsText" text="x,xx">
      <formula>NOT(ISERROR(SEARCH("x,xx",A304)))</formula>
    </cfRule>
  </conditionalFormatting>
  <conditionalFormatting sqref="A350">
    <cfRule type="containsText" dxfId="194" priority="598" stopIfTrue="1" operator="containsText" text="x,xx">
      <formula>NOT(ISERROR(SEARCH("x,xx",A350)))</formula>
    </cfRule>
  </conditionalFormatting>
  <conditionalFormatting sqref="A388:A389">
    <cfRule type="containsText" dxfId="193" priority="595" stopIfTrue="1" operator="containsText" text="x,xx">
      <formula>NOT(ISERROR(SEARCH("x,xx",A388)))</formula>
    </cfRule>
  </conditionalFormatting>
  <conditionalFormatting sqref="D192">
    <cfRule type="containsText" dxfId="192" priority="464" stopIfTrue="1" operator="containsText" text="x,xx">
      <formula>NOT(ISERROR(SEARCH("x,xx",D192)))</formula>
    </cfRule>
  </conditionalFormatting>
  <conditionalFormatting sqref="B191:B204">
    <cfRule type="containsText" dxfId="191" priority="489" stopIfTrue="1" operator="containsText" text="x,xx">
      <formula>NOT(ISERROR(SEARCH("x,xx",B191)))</formula>
    </cfRule>
  </conditionalFormatting>
  <conditionalFormatting sqref="C222">
    <cfRule type="containsText" dxfId="190" priority="431" stopIfTrue="1" operator="containsText" text="x,xx">
      <formula>NOT(ISERROR(SEARCH("x,xx",C222)))</formula>
    </cfRule>
  </conditionalFormatting>
  <conditionalFormatting sqref="D177">
    <cfRule type="containsText" dxfId="189" priority="486" stopIfTrue="1" operator="containsText" text="x,xx">
      <formula>NOT(ISERROR(SEARCH("x,xx",D177)))</formula>
    </cfRule>
  </conditionalFormatting>
  <conditionalFormatting sqref="B177:C177">
    <cfRule type="containsText" dxfId="188" priority="488" stopIfTrue="1" operator="containsText" text="x,xx">
      <formula>NOT(ISERROR(SEARCH("x,xx",B177)))</formula>
    </cfRule>
  </conditionalFormatting>
  <conditionalFormatting sqref="C176:D176">
    <cfRule type="containsText" dxfId="187" priority="487" stopIfTrue="1" operator="containsText" text="x,xx">
      <formula>NOT(ISERROR(SEARCH("x,xx",C176)))</formula>
    </cfRule>
  </conditionalFormatting>
  <conditionalFormatting sqref="C179:C180">
    <cfRule type="containsText" dxfId="186" priority="484" stopIfTrue="1" operator="containsText" text="x,xx">
      <formula>NOT(ISERROR(SEARCH("x,xx",C179)))</formula>
    </cfRule>
  </conditionalFormatting>
  <conditionalFormatting sqref="C178">
    <cfRule type="containsText" dxfId="185" priority="483" stopIfTrue="1" operator="containsText" text="x,xx">
      <formula>NOT(ISERROR(SEARCH("x,xx",C178)))</formula>
    </cfRule>
  </conditionalFormatting>
  <conditionalFormatting sqref="C172:D172">
    <cfRule type="containsText" dxfId="184" priority="482" stopIfTrue="1" operator="containsText" text="x,xx">
      <formula>NOT(ISERROR(SEARCH("x,xx",C172)))</formula>
    </cfRule>
  </conditionalFormatting>
  <conditionalFormatting sqref="C173:D175">
    <cfRule type="containsText" dxfId="183" priority="481" stopIfTrue="1" operator="containsText" text="x,xx">
      <formula>NOT(ISERROR(SEARCH("x,xx",C173)))</formula>
    </cfRule>
  </conditionalFormatting>
  <conditionalFormatting sqref="B181">
    <cfRule type="containsText" dxfId="182" priority="478" stopIfTrue="1" operator="containsText" text="x,xx">
      <formula>NOT(ISERROR(SEARCH("x,xx",B181)))</formula>
    </cfRule>
  </conditionalFormatting>
  <conditionalFormatting sqref="D178">
    <cfRule type="containsText" dxfId="181" priority="477" stopIfTrue="1" operator="containsText" text="x,xx">
      <formula>NOT(ISERROR(SEARCH("x,xx",D178)))</formula>
    </cfRule>
  </conditionalFormatting>
  <conditionalFormatting sqref="D179">
    <cfRule type="containsText" dxfId="180" priority="476" stopIfTrue="1" operator="containsText" text="x,xx">
      <formula>NOT(ISERROR(SEARCH("x,xx",D179)))</formula>
    </cfRule>
  </conditionalFormatting>
  <conditionalFormatting sqref="D180">
    <cfRule type="containsText" dxfId="179" priority="475" stopIfTrue="1" operator="containsText" text="x,xx">
      <formula>NOT(ISERROR(SEARCH("x,xx",D180)))</formula>
    </cfRule>
  </conditionalFormatting>
  <conditionalFormatting sqref="C181:D181">
    <cfRule type="containsText" dxfId="178" priority="474" stopIfTrue="1" operator="containsText" text="x,xx">
      <formula>NOT(ISERROR(SEARCH("x,xx",C181)))</formula>
    </cfRule>
  </conditionalFormatting>
  <conditionalFormatting sqref="C182:D183">
    <cfRule type="containsText" dxfId="177" priority="473" stopIfTrue="1" operator="containsText" text="x,xx">
      <formula>NOT(ISERROR(SEARCH("x,xx",C182)))</formula>
    </cfRule>
  </conditionalFormatting>
  <conditionalFormatting sqref="D189">
    <cfRule type="containsText" dxfId="176" priority="472" stopIfTrue="1" operator="containsText" text="x,xx">
      <formula>NOT(ISERROR(SEARCH("x,xx",D189)))</formula>
    </cfRule>
  </conditionalFormatting>
  <conditionalFormatting sqref="D190">
    <cfRule type="containsText" dxfId="175" priority="471" stopIfTrue="1" operator="containsText" text="x,xx">
      <formula>NOT(ISERROR(SEARCH("x,xx",D190)))</formula>
    </cfRule>
  </conditionalFormatting>
  <conditionalFormatting sqref="C185:F185">
    <cfRule type="containsText" dxfId="174" priority="469" stopIfTrue="1" operator="containsText" text="x,xx">
      <formula>NOT(ISERROR(SEARCH("x,xx",C185)))</formula>
    </cfRule>
  </conditionalFormatting>
  <conditionalFormatting sqref="D186:D188">
    <cfRule type="containsText" dxfId="173" priority="468" stopIfTrue="1" operator="containsText" text="x,xx">
      <formula>NOT(ISERROR(SEARCH("x,xx",D186)))</formula>
    </cfRule>
  </conditionalFormatting>
  <conditionalFormatting sqref="D191">
    <cfRule type="containsText" dxfId="172" priority="465" stopIfTrue="1" operator="containsText" text="x,xx">
      <formula>NOT(ISERROR(SEARCH("x,xx",D191)))</formula>
    </cfRule>
  </conditionalFormatting>
  <conditionalFormatting sqref="D193">
    <cfRule type="containsText" dxfId="171" priority="463" stopIfTrue="1" operator="containsText" text="x,xx">
      <formula>NOT(ISERROR(SEARCH("x,xx",D193)))</formula>
    </cfRule>
  </conditionalFormatting>
  <conditionalFormatting sqref="D194">
    <cfRule type="containsText" dxfId="170" priority="462" stopIfTrue="1" operator="containsText" text="x,xx">
      <formula>NOT(ISERROR(SEARCH("x,xx",D194)))</formula>
    </cfRule>
  </conditionalFormatting>
  <conditionalFormatting sqref="C195:F195">
    <cfRule type="containsText" dxfId="169" priority="461" stopIfTrue="1" operator="containsText" text="x,xx">
      <formula>NOT(ISERROR(SEARCH("x,xx",C195)))</formula>
    </cfRule>
  </conditionalFormatting>
  <conditionalFormatting sqref="C197:D197 C198:C199">
    <cfRule type="containsText" dxfId="168" priority="460" stopIfTrue="1" operator="containsText" text="x,xx">
      <formula>NOT(ISERROR(SEARCH("x,xx",C197)))</formula>
    </cfRule>
  </conditionalFormatting>
  <conditionalFormatting sqref="C205">
    <cfRule type="containsText" dxfId="167" priority="459" stopIfTrue="1" operator="containsText" text="x,xx">
      <formula>NOT(ISERROR(SEARCH("x,xx",C205)))</formula>
    </cfRule>
  </conditionalFormatting>
  <conditionalFormatting sqref="C204:D204">
    <cfRule type="containsText" dxfId="166" priority="458" stopIfTrue="1" operator="containsText" text="x,xx">
      <formula>NOT(ISERROR(SEARCH("x,xx",C204)))</formula>
    </cfRule>
  </conditionalFormatting>
  <conditionalFormatting sqref="D205">
    <cfRule type="containsText" dxfId="165" priority="457" stopIfTrue="1" operator="containsText" text="x,xx">
      <formula>NOT(ISERROR(SEARCH("x,xx",D205)))</formula>
    </cfRule>
  </conditionalFormatting>
  <conditionalFormatting sqref="C207:C208">
    <cfRule type="containsText" dxfId="164" priority="455" stopIfTrue="1" operator="containsText" text="x,xx">
      <formula>NOT(ISERROR(SEARCH("x,xx",C207)))</formula>
    </cfRule>
  </conditionalFormatting>
  <conditionalFormatting sqref="C206">
    <cfRule type="containsText" dxfId="163" priority="454" stopIfTrue="1" operator="containsText" text="x,xx">
      <formula>NOT(ISERROR(SEARCH("x,xx",C206)))</formula>
    </cfRule>
  </conditionalFormatting>
  <conditionalFormatting sqref="C200:D203">
    <cfRule type="containsText" dxfId="162" priority="453" stopIfTrue="1" operator="containsText" text="x,xx">
      <formula>NOT(ISERROR(SEARCH("x,xx",C200)))</formula>
    </cfRule>
  </conditionalFormatting>
  <conditionalFormatting sqref="D206">
    <cfRule type="containsText" dxfId="161" priority="450" stopIfTrue="1" operator="containsText" text="x,xx">
      <formula>NOT(ISERROR(SEARCH("x,xx",D206)))</formula>
    </cfRule>
  </conditionalFormatting>
  <conditionalFormatting sqref="D207">
    <cfRule type="containsText" dxfId="160" priority="449" stopIfTrue="1" operator="containsText" text="x,xx">
      <formula>NOT(ISERROR(SEARCH("x,xx",D207)))</formula>
    </cfRule>
  </conditionalFormatting>
  <conditionalFormatting sqref="D208">
    <cfRule type="containsText" dxfId="159" priority="448" stopIfTrue="1" operator="containsText" text="x,xx">
      <formula>NOT(ISERROR(SEARCH("x,xx",D208)))</formula>
    </cfRule>
  </conditionalFormatting>
  <conditionalFormatting sqref="C209:D209">
    <cfRule type="containsText" dxfId="158" priority="447" stopIfTrue="1" operator="containsText" text="x,xx">
      <formula>NOT(ISERROR(SEARCH("x,xx",C209)))</formula>
    </cfRule>
  </conditionalFormatting>
  <conditionalFormatting sqref="C210:D211">
    <cfRule type="containsText" dxfId="157" priority="446" stopIfTrue="1" operator="containsText" text="x,xx">
      <formula>NOT(ISERROR(SEARCH("x,xx",C210)))</formula>
    </cfRule>
  </conditionalFormatting>
  <conditionalFormatting sqref="C212:D212">
    <cfRule type="containsText" dxfId="156" priority="445" stopIfTrue="1" operator="containsText" text="x,xx">
      <formula>NOT(ISERROR(SEARCH("x,xx",C212)))</formula>
    </cfRule>
  </conditionalFormatting>
  <conditionalFormatting sqref="C184:D184">
    <cfRule type="containsText" dxfId="155" priority="444" stopIfTrue="1" operator="containsText" text="x,xx">
      <formula>NOT(ISERROR(SEARCH("x,xx",C184)))</formula>
    </cfRule>
  </conditionalFormatting>
  <conditionalFormatting sqref="C189">
    <cfRule type="containsText" dxfId="154" priority="443" stopIfTrue="1" operator="containsText" text="x,xx">
      <formula>NOT(ISERROR(SEARCH("x,xx",C189)))</formula>
    </cfRule>
  </conditionalFormatting>
  <conditionalFormatting sqref="C190">
    <cfRule type="containsText" dxfId="153" priority="442" stopIfTrue="1" operator="containsText" text="x,xx">
      <formula>NOT(ISERROR(SEARCH("x,xx",C190)))</formula>
    </cfRule>
  </conditionalFormatting>
  <conditionalFormatting sqref="C186:C188">
    <cfRule type="containsText" dxfId="152" priority="441" stopIfTrue="1" operator="containsText" text="x,xx">
      <formula>NOT(ISERROR(SEARCH("x,xx",C186)))</formula>
    </cfRule>
  </conditionalFormatting>
  <conditionalFormatting sqref="C191">
    <cfRule type="containsText" dxfId="151" priority="440" stopIfTrue="1" operator="containsText" text="x,xx">
      <formula>NOT(ISERROR(SEARCH("x,xx",C191)))</formula>
    </cfRule>
  </conditionalFormatting>
  <conditionalFormatting sqref="C192:C193">
    <cfRule type="containsText" dxfId="150" priority="439" stopIfTrue="1" operator="containsText" text="x,xx">
      <formula>NOT(ISERROR(SEARCH("x,xx",C192)))</formula>
    </cfRule>
  </conditionalFormatting>
  <conditionalFormatting sqref="C194">
    <cfRule type="containsText" dxfId="149" priority="438" stopIfTrue="1" operator="containsText" text="x,xx">
      <formula>NOT(ISERROR(SEARCH("x,xx",C194)))</formula>
    </cfRule>
  </conditionalFormatting>
  <conditionalFormatting sqref="C216:D216">
    <cfRule type="containsText" dxfId="148" priority="430" stopIfTrue="1" operator="containsText" text="x,xx">
      <formula>NOT(ISERROR(SEARCH("x,xx",C216)))</formula>
    </cfRule>
  </conditionalFormatting>
  <conditionalFormatting sqref="C213:F213">
    <cfRule type="containsText" dxfId="147" priority="437" stopIfTrue="1" operator="containsText" text="x,xx">
      <formula>NOT(ISERROR(SEARCH("x,xx",C213)))</formula>
    </cfRule>
  </conditionalFormatting>
  <conditionalFormatting sqref="D222">
    <cfRule type="containsText" dxfId="146" priority="426" stopIfTrue="1" operator="containsText" text="x,xx">
      <formula>NOT(ISERROR(SEARCH("x,xx",D222)))</formula>
    </cfRule>
  </conditionalFormatting>
  <conditionalFormatting sqref="D223">
    <cfRule type="containsText" dxfId="145" priority="425" stopIfTrue="1" operator="containsText" text="x,xx">
      <formula>NOT(ISERROR(SEARCH("x,xx",D223)))</formula>
    </cfRule>
  </conditionalFormatting>
  <conditionalFormatting sqref="B215:D215 C214:D214 B221:C221">
    <cfRule type="containsText" dxfId="144" priority="436" stopIfTrue="1" operator="containsText" text="x,xx">
      <formula>NOT(ISERROR(SEARCH("x,xx",B214)))</formula>
    </cfRule>
  </conditionalFormatting>
  <conditionalFormatting sqref="C220:D220">
    <cfRule type="containsText" dxfId="143" priority="435" stopIfTrue="1" operator="containsText" text="x,xx">
      <formula>NOT(ISERROR(SEARCH("x,xx",C220)))</formula>
    </cfRule>
  </conditionalFormatting>
  <conditionalFormatting sqref="D221">
    <cfRule type="containsText" dxfId="142" priority="434" stopIfTrue="1" operator="containsText" text="x,xx">
      <formula>NOT(ISERROR(SEARCH("x,xx",D221)))</formula>
    </cfRule>
  </conditionalFormatting>
  <conditionalFormatting sqref="C223">
    <cfRule type="containsText" dxfId="141" priority="432" stopIfTrue="1" operator="containsText" text="x,xx">
      <formula>NOT(ISERROR(SEARCH("x,xx",C223)))</formula>
    </cfRule>
  </conditionalFormatting>
  <conditionalFormatting sqref="C217:D219">
    <cfRule type="containsText" dxfId="140" priority="429" stopIfTrue="1" operator="containsText" text="x,xx">
      <formula>NOT(ISERROR(SEARCH("x,xx",C217)))</formula>
    </cfRule>
  </conditionalFormatting>
  <conditionalFormatting sqref="C196:D196">
    <cfRule type="containsText" dxfId="139" priority="424" stopIfTrue="1" operator="containsText" text="x,xx">
      <formula>NOT(ISERROR(SEARCH("x,xx",C196)))</formula>
    </cfRule>
  </conditionalFormatting>
  <conditionalFormatting sqref="D198">
    <cfRule type="containsText" dxfId="138" priority="423" stopIfTrue="1" operator="containsText" text="x,xx">
      <formula>NOT(ISERROR(SEARCH("x,xx",D198)))</formula>
    </cfRule>
  </conditionalFormatting>
  <conditionalFormatting sqref="D199">
    <cfRule type="containsText" dxfId="137" priority="422" stopIfTrue="1" operator="containsText" text="x,xx">
      <formula>NOT(ISERROR(SEARCH("x,xx",D199)))</formula>
    </cfRule>
  </conditionalFormatting>
  <conditionalFormatting sqref="C41:D41">
    <cfRule type="containsText" dxfId="136" priority="397" stopIfTrue="1" operator="containsText" text="x,xx">
      <formula>NOT(ISERROR(SEARCH("x,xx",C41)))</formula>
    </cfRule>
  </conditionalFormatting>
  <conditionalFormatting sqref="D378:D383">
    <cfRule type="containsText" dxfId="135" priority="393" stopIfTrue="1" operator="containsText" text="x,xx">
      <formula>NOT(ISERROR(SEARCH("x,xx",D378)))</formula>
    </cfRule>
  </conditionalFormatting>
  <conditionalFormatting sqref="D367:D374">
    <cfRule type="containsText" dxfId="134" priority="391" stopIfTrue="1" operator="containsText" text="x,xx">
      <formula>NOT(ISERROR(SEARCH("x,xx",D367)))</formula>
    </cfRule>
  </conditionalFormatting>
  <conditionalFormatting sqref="C306:F306">
    <cfRule type="cellIs" dxfId="133" priority="358" operator="equal">
      <formula>"x,xx"</formula>
    </cfRule>
  </conditionalFormatting>
  <conditionalFormatting sqref="C247:F247 C233:D233 C243:F243 C238:F238 C234:F234">
    <cfRule type="containsText" dxfId="132" priority="388" stopIfTrue="1" operator="containsText" text="x,xx">
      <formula>NOT(ISERROR(SEARCH("x,xx",C233)))</formula>
    </cfRule>
  </conditionalFormatting>
  <conditionalFormatting sqref="C235:C237">
    <cfRule type="containsText" dxfId="131" priority="385" stopIfTrue="1" operator="containsText" text="x,xx">
      <formula>NOT(ISERROR(SEARCH("x,xx",C235)))</formula>
    </cfRule>
  </conditionalFormatting>
  <conditionalFormatting sqref="C232:D232">
    <cfRule type="containsText" dxfId="130" priority="387" stopIfTrue="1" operator="containsText" text="x,xx">
      <formula>NOT(ISERROR(SEARCH("x,xx",C232)))</formula>
    </cfRule>
  </conditionalFormatting>
  <conditionalFormatting sqref="E332:F332">
    <cfRule type="containsText" dxfId="129" priority="381" stopIfTrue="1" operator="containsText" text="x,xx">
      <formula>NOT(ISERROR(SEARCH("x,xx",E332)))</formula>
    </cfRule>
  </conditionalFormatting>
  <conditionalFormatting sqref="B256">
    <cfRule type="containsText" dxfId="128" priority="380" stopIfTrue="1" operator="containsText" text="x,xx">
      <formula>NOT(ISERROR(SEARCH("x,xx",B256)))</formula>
    </cfRule>
  </conditionalFormatting>
  <conditionalFormatting sqref="E277 E273:F273 E266:F266 F265 E281 E287">
    <cfRule type="containsText" dxfId="127" priority="379" stopIfTrue="1" operator="containsText" text="x,xx">
      <formula>NOT(ISERROR(SEARCH("x,xx",E265)))</formula>
    </cfRule>
  </conditionalFormatting>
  <conditionalFormatting sqref="C351:F351">
    <cfRule type="cellIs" dxfId="126" priority="372" operator="equal">
      <formula>"x,xx"</formula>
    </cfRule>
  </conditionalFormatting>
  <conditionalFormatting sqref="E325">
    <cfRule type="containsText" dxfId="125" priority="376" stopIfTrue="1" operator="containsText" text="x,xx">
      <formula>NOT(ISERROR(SEARCH("x,xx",E325)))</formula>
    </cfRule>
  </conditionalFormatting>
  <conditionalFormatting sqref="E331">
    <cfRule type="containsText" dxfId="124" priority="375" stopIfTrue="1" operator="containsText" text="x,xx">
      <formula>NOT(ISERROR(SEARCH("x,xx",E331)))</formula>
    </cfRule>
  </conditionalFormatting>
  <conditionalFormatting sqref="E357:F357 E362:F362">
    <cfRule type="containsText" dxfId="123" priority="374" stopIfTrue="1" operator="containsText" text="x,xx">
      <formula>NOT(ISERROR(SEARCH("x,xx",E357)))</formula>
    </cfRule>
  </conditionalFormatting>
  <conditionalFormatting sqref="C352:F352">
    <cfRule type="cellIs" dxfId="122" priority="373" operator="equal">
      <formula>"x,xx"</formula>
    </cfRule>
  </conditionalFormatting>
  <conditionalFormatting sqref="F287 F281">
    <cfRule type="containsText" dxfId="121" priority="369" stopIfTrue="1" operator="containsText" text="x,xx">
      <formula>NOT(ISERROR(SEARCH("x,xx",F281)))</formula>
    </cfRule>
  </conditionalFormatting>
  <conditionalFormatting sqref="B185">
    <cfRule type="containsText" dxfId="120" priority="356" stopIfTrue="1" operator="containsText" text="x,xx">
      <formula>NOT(ISERROR(SEARCH("x,xx",B185)))</formula>
    </cfRule>
  </conditionalFormatting>
  <conditionalFormatting sqref="D135">
    <cfRule type="containsText" dxfId="119" priority="353" stopIfTrue="1" operator="containsText" text="x,xx">
      <formula>NOT(ISERROR(SEARCH("x,xx",D135)))</formula>
    </cfRule>
  </conditionalFormatting>
  <conditionalFormatting sqref="F18">
    <cfRule type="containsText" dxfId="118" priority="119" stopIfTrue="1" operator="containsText" text="x,xx">
      <formula>NOT(ISERROR(SEARCH("x,xx",F18)))</formula>
    </cfRule>
  </conditionalFormatting>
  <conditionalFormatting sqref="F16:F18">
    <cfRule type="containsText" dxfId="117" priority="117" stopIfTrue="1" operator="containsText" text="x,xx">
      <formula>NOT(ISERROR(SEARCH("x,xx",F16)))</formula>
    </cfRule>
  </conditionalFormatting>
  <conditionalFormatting sqref="F15">
    <cfRule type="containsText" dxfId="116" priority="118" stopIfTrue="1" operator="containsText" text="x,xx">
      <formula>NOT(ISERROR(SEARCH("x,xx",F15)))</formula>
    </cfRule>
  </conditionalFormatting>
  <conditionalFormatting sqref="E17:E18">
    <cfRule type="containsText" dxfId="115" priority="116" stopIfTrue="1" operator="containsText" text="x,xx">
      <formula>NOT(ISERROR(SEARCH("x,xx",E17)))</formula>
    </cfRule>
  </conditionalFormatting>
  <conditionalFormatting sqref="E22:F23">
    <cfRule type="containsText" dxfId="114" priority="115" stopIfTrue="1" operator="containsText" text="x,xx">
      <formula>NOT(ISERROR(SEARCH("x,xx",E22)))</formula>
    </cfRule>
  </conditionalFormatting>
  <conditionalFormatting sqref="F20:F21">
    <cfRule type="containsText" dxfId="113" priority="114" stopIfTrue="1" operator="containsText" text="x,xx">
      <formula>NOT(ISERROR(SEARCH("x,xx",F20)))</formula>
    </cfRule>
  </conditionalFormatting>
  <conditionalFormatting sqref="E21">
    <cfRule type="containsText" dxfId="112" priority="113" stopIfTrue="1" operator="containsText" text="x,xx">
      <formula>NOT(ISERROR(SEARCH("x,xx",E21)))</formula>
    </cfRule>
  </conditionalFormatting>
  <conditionalFormatting sqref="E20">
    <cfRule type="containsText" dxfId="111" priority="112" stopIfTrue="1" operator="containsText" text="x,xx">
      <formula>NOT(ISERROR(SEARCH("x,xx",E20)))</formula>
    </cfRule>
  </conditionalFormatting>
  <conditionalFormatting sqref="E25:F26">
    <cfRule type="containsText" dxfId="110" priority="111" stopIfTrue="1" operator="containsText" text="x,xx">
      <formula>NOT(ISERROR(SEARCH("x,xx",E25)))</formula>
    </cfRule>
  </conditionalFormatting>
  <conditionalFormatting sqref="E28:F29">
    <cfRule type="containsText" dxfId="109" priority="110" stopIfTrue="1" operator="containsText" text="x,xx">
      <formula>NOT(ISERROR(SEARCH("x,xx",E28)))</formula>
    </cfRule>
  </conditionalFormatting>
  <conditionalFormatting sqref="E32:F33">
    <cfRule type="containsText" dxfId="108" priority="109" stopIfTrue="1" operator="containsText" text="x,xx">
      <formula>NOT(ISERROR(SEARCH("x,xx",E32)))</formula>
    </cfRule>
  </conditionalFormatting>
  <conditionalFormatting sqref="E31:F31">
    <cfRule type="containsText" dxfId="107" priority="108" stopIfTrue="1" operator="containsText" text="x,xx">
      <formula>NOT(ISERROR(SEARCH("x,xx",E31)))</formula>
    </cfRule>
  </conditionalFormatting>
  <conditionalFormatting sqref="E36:F36">
    <cfRule type="containsText" dxfId="106" priority="107" stopIfTrue="1" operator="containsText" text="x,xx">
      <formula>NOT(ISERROR(SEARCH("x,xx",E36)))</formula>
    </cfRule>
  </conditionalFormatting>
  <conditionalFormatting sqref="E37:F38">
    <cfRule type="containsText" dxfId="105" priority="106" stopIfTrue="1" operator="containsText" text="x,xx">
      <formula>NOT(ISERROR(SEARCH("x,xx",E37)))</formula>
    </cfRule>
  </conditionalFormatting>
  <conditionalFormatting sqref="E40:F40">
    <cfRule type="containsText" dxfId="104" priority="105" stopIfTrue="1" operator="containsText" text="x,xx">
      <formula>NOT(ISERROR(SEARCH("x,xx",E40)))</formula>
    </cfRule>
  </conditionalFormatting>
  <conditionalFormatting sqref="E41:F41">
    <cfRule type="containsText" dxfId="103" priority="104" stopIfTrue="1" operator="containsText" text="x,xx">
      <formula>NOT(ISERROR(SEARCH("x,xx",E41)))</formula>
    </cfRule>
  </conditionalFormatting>
  <conditionalFormatting sqref="E43:F44">
    <cfRule type="containsText" dxfId="102" priority="103" stopIfTrue="1" operator="containsText" text="x,xx">
      <formula>NOT(ISERROR(SEARCH("x,xx",E43)))</formula>
    </cfRule>
  </conditionalFormatting>
  <conditionalFormatting sqref="E46:F46">
    <cfRule type="containsText" dxfId="101" priority="102" stopIfTrue="1" operator="containsText" text="x,xx">
      <formula>NOT(ISERROR(SEARCH("x,xx",E46)))</formula>
    </cfRule>
  </conditionalFormatting>
  <conditionalFormatting sqref="E48:F49">
    <cfRule type="containsText" dxfId="100" priority="101" stopIfTrue="1" operator="containsText" text="x,xx">
      <formula>NOT(ISERROR(SEARCH("x,xx",E48)))</formula>
    </cfRule>
  </conditionalFormatting>
  <conditionalFormatting sqref="E51:F54">
    <cfRule type="containsText" dxfId="99" priority="100" stopIfTrue="1" operator="containsText" text="x,xx">
      <formula>NOT(ISERROR(SEARCH("x,xx",E51)))</formula>
    </cfRule>
  </conditionalFormatting>
  <conditionalFormatting sqref="E57:F64">
    <cfRule type="containsText" dxfId="98" priority="99" stopIfTrue="1" operator="containsText" text="x,xx">
      <formula>NOT(ISERROR(SEARCH("x,xx",E57)))</formula>
    </cfRule>
  </conditionalFormatting>
  <conditionalFormatting sqref="E66:E71">
    <cfRule type="containsText" dxfId="97" priority="98" stopIfTrue="1" operator="containsText" text="x,xx">
      <formula>NOT(ISERROR(SEARCH("x,xx",E66)))</formula>
    </cfRule>
  </conditionalFormatting>
  <conditionalFormatting sqref="F66:F71">
    <cfRule type="containsText" dxfId="96" priority="97" stopIfTrue="1" operator="containsText" text="x,xx">
      <formula>NOT(ISERROR(SEARCH("x,xx",F66)))</formula>
    </cfRule>
  </conditionalFormatting>
  <conditionalFormatting sqref="E73:E76">
    <cfRule type="containsText" dxfId="95" priority="96" stopIfTrue="1" operator="containsText" text="x,xx">
      <formula>NOT(ISERROR(SEARCH("x,xx",E73)))</formula>
    </cfRule>
  </conditionalFormatting>
  <conditionalFormatting sqref="F73:F76">
    <cfRule type="containsText" dxfId="94" priority="95" stopIfTrue="1" operator="containsText" text="x,xx">
      <formula>NOT(ISERROR(SEARCH("x,xx",F73)))</formula>
    </cfRule>
  </conditionalFormatting>
  <conditionalFormatting sqref="E78:E82">
    <cfRule type="containsText" dxfId="93" priority="94" stopIfTrue="1" operator="containsText" text="x,xx">
      <formula>NOT(ISERROR(SEARCH("x,xx",E78)))</formula>
    </cfRule>
  </conditionalFormatting>
  <conditionalFormatting sqref="F78:F82">
    <cfRule type="containsText" dxfId="92" priority="93" stopIfTrue="1" operator="containsText" text="x,xx">
      <formula>NOT(ISERROR(SEARCH("x,xx",F78)))</formula>
    </cfRule>
  </conditionalFormatting>
  <conditionalFormatting sqref="E84:E88">
    <cfRule type="containsText" dxfId="91" priority="92" stopIfTrue="1" operator="containsText" text="x,xx">
      <formula>NOT(ISERROR(SEARCH("x,xx",E84)))</formula>
    </cfRule>
  </conditionalFormatting>
  <conditionalFormatting sqref="F84:F88">
    <cfRule type="containsText" dxfId="90" priority="91" stopIfTrue="1" operator="containsText" text="x,xx">
      <formula>NOT(ISERROR(SEARCH("x,xx",F84)))</formula>
    </cfRule>
  </conditionalFormatting>
  <conditionalFormatting sqref="E90:E91">
    <cfRule type="containsText" dxfId="89" priority="90" stopIfTrue="1" operator="containsText" text="x,xx">
      <formula>NOT(ISERROR(SEARCH("x,xx",E90)))</formula>
    </cfRule>
  </conditionalFormatting>
  <conditionalFormatting sqref="F90:F91">
    <cfRule type="containsText" dxfId="88" priority="89" stopIfTrue="1" operator="containsText" text="x,xx">
      <formula>NOT(ISERROR(SEARCH("x,xx",F90)))</formula>
    </cfRule>
  </conditionalFormatting>
  <conditionalFormatting sqref="E93:F93">
    <cfRule type="containsText" dxfId="87" priority="88" stopIfTrue="1" operator="containsText" text="x,xx">
      <formula>NOT(ISERROR(SEARCH("x,xx",E93)))</formula>
    </cfRule>
  </conditionalFormatting>
  <conditionalFormatting sqref="E93">
    <cfRule type="containsText" dxfId="86" priority="87" stopIfTrue="1" operator="containsText" text="x,xx">
      <formula>NOT(ISERROR(SEARCH("x,xx",E93)))</formula>
    </cfRule>
  </conditionalFormatting>
  <conditionalFormatting sqref="F93">
    <cfRule type="containsText" dxfId="85" priority="86" stopIfTrue="1" operator="containsText" text="x,xx">
      <formula>NOT(ISERROR(SEARCH("x,xx",F93)))</formula>
    </cfRule>
  </conditionalFormatting>
  <conditionalFormatting sqref="F94">
    <cfRule type="containsText" dxfId="84" priority="84" stopIfTrue="1" operator="containsText" text="x,xx">
      <formula>NOT(ISERROR(SEARCH("x,xx",F94)))</formula>
    </cfRule>
  </conditionalFormatting>
  <conditionalFormatting sqref="F95">
    <cfRule type="containsText" dxfId="83" priority="85" stopIfTrue="1" operator="containsText" text="x,xx">
      <formula>NOT(ISERROR(SEARCH("x,xx",F95)))</formula>
    </cfRule>
  </conditionalFormatting>
  <conditionalFormatting sqref="E95">
    <cfRule type="containsText" dxfId="82" priority="83" stopIfTrue="1" operator="containsText" text="x,xx">
      <formula>NOT(ISERROR(SEARCH("x,xx",E95)))</formula>
    </cfRule>
  </conditionalFormatting>
  <conditionalFormatting sqref="E98:F99">
    <cfRule type="containsText" dxfId="81" priority="82" stopIfTrue="1" operator="containsText" text="x,xx">
      <formula>NOT(ISERROR(SEARCH("x,xx",E98)))</formula>
    </cfRule>
  </conditionalFormatting>
  <conditionalFormatting sqref="E101:F101">
    <cfRule type="containsText" dxfId="80" priority="81" stopIfTrue="1" operator="containsText" text="x,xx">
      <formula>NOT(ISERROR(SEARCH("x,xx",E101)))</formula>
    </cfRule>
  </conditionalFormatting>
  <conditionalFormatting sqref="E103:F103">
    <cfRule type="containsText" dxfId="79" priority="80" stopIfTrue="1" operator="containsText" text="x,xx">
      <formula>NOT(ISERROR(SEARCH("x,xx",E103)))</formula>
    </cfRule>
  </conditionalFormatting>
  <conditionalFormatting sqref="E108:E112">
    <cfRule type="containsText" dxfId="78" priority="79" stopIfTrue="1" operator="containsText" text="x,xx">
      <formula>NOT(ISERROR(SEARCH("x,xx",E108)))</formula>
    </cfRule>
  </conditionalFormatting>
  <conditionalFormatting sqref="E105:E107 E116:E117 E113:E114">
    <cfRule type="containsText" dxfId="77" priority="78" stopIfTrue="1" operator="containsText" text="x,xx">
      <formula>NOT(ISERROR(SEARCH("x,xx",E105)))</formula>
    </cfRule>
  </conditionalFormatting>
  <conditionalFormatting sqref="E115">
    <cfRule type="containsText" dxfId="76" priority="77" stopIfTrue="1" operator="containsText" text="x,xx">
      <formula>NOT(ISERROR(SEARCH("x,xx",E115)))</formula>
    </cfRule>
  </conditionalFormatting>
  <conditionalFormatting sqref="F105:F107">
    <cfRule type="containsText" dxfId="75" priority="76" stopIfTrue="1" operator="containsText" text="x,xx">
      <formula>NOT(ISERROR(SEARCH("x,xx",F105)))</formula>
    </cfRule>
  </conditionalFormatting>
  <conditionalFormatting sqref="F116:F117 F113:F114">
    <cfRule type="containsText" dxfId="74" priority="75" stopIfTrue="1" operator="containsText" text="x,xx">
      <formula>NOT(ISERROR(SEARCH("x,xx",F113)))</formula>
    </cfRule>
  </conditionalFormatting>
  <conditionalFormatting sqref="F115">
    <cfRule type="containsText" dxfId="73" priority="74" stopIfTrue="1" operator="containsText" text="x,xx">
      <formula>NOT(ISERROR(SEARCH("x,xx",F115)))</formula>
    </cfRule>
  </conditionalFormatting>
  <conditionalFormatting sqref="E119:E127">
    <cfRule type="containsText" dxfId="72" priority="73" stopIfTrue="1" operator="containsText" text="x,xx">
      <formula>NOT(ISERROR(SEARCH("x,xx",E119)))</formula>
    </cfRule>
  </conditionalFormatting>
  <conditionalFormatting sqref="E129:F133">
    <cfRule type="containsText" dxfId="71" priority="72" stopIfTrue="1" operator="containsText" text="x,xx">
      <formula>NOT(ISERROR(SEARCH("x,xx",E129)))</formula>
    </cfRule>
  </conditionalFormatting>
  <conditionalFormatting sqref="E135:F135">
    <cfRule type="containsText" dxfId="70" priority="71" stopIfTrue="1" operator="containsText" text="x,xx">
      <formula>NOT(ISERROR(SEARCH("x,xx",E135)))</formula>
    </cfRule>
  </conditionalFormatting>
  <conditionalFormatting sqref="E135">
    <cfRule type="containsText" dxfId="69" priority="70" stopIfTrue="1" operator="containsText" text="x,xx">
      <formula>NOT(ISERROR(SEARCH("x,xx",E135)))</formula>
    </cfRule>
  </conditionalFormatting>
  <conditionalFormatting sqref="F135">
    <cfRule type="containsText" dxfId="68" priority="69" stopIfTrue="1" operator="containsText" text="x,xx">
      <formula>NOT(ISERROR(SEARCH("x,xx",F135)))</formula>
    </cfRule>
  </conditionalFormatting>
  <conditionalFormatting sqref="F140:F147">
    <cfRule type="containsText" dxfId="67" priority="68" stopIfTrue="1" operator="containsText" text="x,xx">
      <formula>NOT(ISERROR(SEARCH("x,xx",F140)))</formula>
    </cfRule>
  </conditionalFormatting>
  <conditionalFormatting sqref="F149:F159">
    <cfRule type="containsText" dxfId="66" priority="67" stopIfTrue="1" operator="containsText" text="x,xx">
      <formula>NOT(ISERROR(SEARCH("x,xx",F149)))</formula>
    </cfRule>
  </conditionalFormatting>
  <conditionalFormatting sqref="E166:F166 E162:F163">
    <cfRule type="containsText" dxfId="65" priority="66" stopIfTrue="1" operator="containsText" text="x,xx">
      <formula>NOT(ISERROR(SEARCH("x,xx",E162)))</formula>
    </cfRule>
  </conditionalFormatting>
  <conditionalFormatting sqref="E164:F164">
    <cfRule type="containsText" dxfId="64" priority="65" stopIfTrue="1" operator="containsText" text="x,xx">
      <formula>NOT(ISERROR(SEARCH("x,xx",E164)))</formula>
    </cfRule>
  </conditionalFormatting>
  <conditionalFormatting sqref="E161:F161">
    <cfRule type="containsText" dxfId="63" priority="64" stopIfTrue="1" operator="containsText" text="x,xx">
      <formula>NOT(ISERROR(SEARCH("x,xx",E161)))</formula>
    </cfRule>
  </conditionalFormatting>
  <conditionalFormatting sqref="E177:F177">
    <cfRule type="containsText" dxfId="62" priority="62" stopIfTrue="1" operator="containsText" text="x,xx">
      <formula>NOT(ISERROR(SEARCH("x,xx",E177)))</formula>
    </cfRule>
  </conditionalFormatting>
  <conditionalFormatting sqref="E176:F176">
    <cfRule type="containsText" dxfId="61" priority="63" stopIfTrue="1" operator="containsText" text="x,xx">
      <formula>NOT(ISERROR(SEARCH("x,xx",E176)))</formula>
    </cfRule>
  </conditionalFormatting>
  <conditionalFormatting sqref="E172:F172">
    <cfRule type="containsText" dxfId="60" priority="61" stopIfTrue="1" operator="containsText" text="x,xx">
      <formula>NOT(ISERROR(SEARCH("x,xx",E172)))</formula>
    </cfRule>
  </conditionalFormatting>
  <conditionalFormatting sqref="E173:F175">
    <cfRule type="containsText" dxfId="59" priority="60" stopIfTrue="1" operator="containsText" text="x,xx">
      <formula>NOT(ISERROR(SEARCH("x,xx",E173)))</formula>
    </cfRule>
  </conditionalFormatting>
  <conditionalFormatting sqref="E178:F178">
    <cfRule type="containsText" dxfId="58" priority="59" stopIfTrue="1" operator="containsText" text="x,xx">
      <formula>NOT(ISERROR(SEARCH("x,xx",E178)))</formula>
    </cfRule>
  </conditionalFormatting>
  <conditionalFormatting sqref="E179:F180">
    <cfRule type="containsText" dxfId="57" priority="58" stopIfTrue="1" operator="containsText" text="x,xx">
      <formula>NOT(ISERROR(SEARCH("x,xx",E179)))</formula>
    </cfRule>
  </conditionalFormatting>
  <conditionalFormatting sqref="E181:F181">
    <cfRule type="containsText" dxfId="56" priority="57" stopIfTrue="1" operator="containsText" text="x,xx">
      <formula>NOT(ISERROR(SEARCH("x,xx",E181)))</formula>
    </cfRule>
  </conditionalFormatting>
  <conditionalFormatting sqref="E182:F183">
    <cfRule type="containsText" dxfId="55" priority="56" stopIfTrue="1" operator="containsText" text="x,xx">
      <formula>NOT(ISERROR(SEARCH("x,xx",E182)))</formula>
    </cfRule>
  </conditionalFormatting>
  <conditionalFormatting sqref="E184:F184">
    <cfRule type="containsText" dxfId="54" priority="55" stopIfTrue="1" operator="containsText" text="x,xx">
      <formula>NOT(ISERROR(SEARCH("x,xx",E184)))</formula>
    </cfRule>
  </conditionalFormatting>
  <conditionalFormatting sqref="E189:F189">
    <cfRule type="containsText" dxfId="53" priority="54" stopIfTrue="1" operator="containsText" text="x,xx">
      <formula>NOT(ISERROR(SEARCH("x,xx",E189)))</formula>
    </cfRule>
  </conditionalFormatting>
  <conditionalFormatting sqref="E190:F190">
    <cfRule type="containsText" dxfId="52" priority="53" stopIfTrue="1" operator="containsText" text="x,xx">
      <formula>NOT(ISERROR(SEARCH("x,xx",E190)))</formula>
    </cfRule>
  </conditionalFormatting>
  <conditionalFormatting sqref="E186:F188">
    <cfRule type="containsText" dxfId="51" priority="52" stopIfTrue="1" operator="containsText" text="x,xx">
      <formula>NOT(ISERROR(SEARCH("x,xx",E186)))</formula>
    </cfRule>
  </conditionalFormatting>
  <conditionalFormatting sqref="E191:F191">
    <cfRule type="containsText" dxfId="50" priority="51" stopIfTrue="1" operator="containsText" text="x,xx">
      <formula>NOT(ISERROR(SEARCH("x,xx",E191)))</formula>
    </cfRule>
  </conditionalFormatting>
  <conditionalFormatting sqref="E192:F193">
    <cfRule type="containsText" dxfId="49" priority="50" stopIfTrue="1" operator="containsText" text="x,xx">
      <formula>NOT(ISERROR(SEARCH("x,xx",E192)))</formula>
    </cfRule>
  </conditionalFormatting>
  <conditionalFormatting sqref="E194:F194">
    <cfRule type="containsText" dxfId="48" priority="49" stopIfTrue="1" operator="containsText" text="x,xx">
      <formula>NOT(ISERROR(SEARCH("x,xx",E194)))</formula>
    </cfRule>
  </conditionalFormatting>
  <conditionalFormatting sqref="E197:F199">
    <cfRule type="containsText" dxfId="47" priority="48" stopIfTrue="1" operator="containsText" text="x,xx">
      <formula>NOT(ISERROR(SEARCH("x,xx",E197)))</formula>
    </cfRule>
  </conditionalFormatting>
  <conditionalFormatting sqref="E204:F204">
    <cfRule type="containsText" dxfId="46" priority="47" stopIfTrue="1" operator="containsText" text="x,xx">
      <formula>NOT(ISERROR(SEARCH("x,xx",E204)))</formula>
    </cfRule>
  </conditionalFormatting>
  <conditionalFormatting sqref="E205:F205">
    <cfRule type="containsText" dxfId="45" priority="46" stopIfTrue="1" operator="containsText" text="x,xx">
      <formula>NOT(ISERROR(SEARCH("x,xx",E205)))</formula>
    </cfRule>
  </conditionalFormatting>
  <conditionalFormatting sqref="E200:F203">
    <cfRule type="containsText" dxfId="44" priority="45" stopIfTrue="1" operator="containsText" text="x,xx">
      <formula>NOT(ISERROR(SEARCH("x,xx",E200)))</formula>
    </cfRule>
  </conditionalFormatting>
  <conditionalFormatting sqref="E206:F206">
    <cfRule type="containsText" dxfId="43" priority="44" stopIfTrue="1" operator="containsText" text="x,xx">
      <formula>NOT(ISERROR(SEARCH("x,xx",E206)))</formula>
    </cfRule>
  </conditionalFormatting>
  <conditionalFormatting sqref="E207:F208">
    <cfRule type="containsText" dxfId="42" priority="43" stopIfTrue="1" operator="containsText" text="x,xx">
      <formula>NOT(ISERROR(SEARCH("x,xx",E207)))</formula>
    </cfRule>
  </conditionalFormatting>
  <conditionalFormatting sqref="E209:F209">
    <cfRule type="containsText" dxfId="41" priority="42" stopIfTrue="1" operator="containsText" text="x,xx">
      <formula>NOT(ISERROR(SEARCH("x,xx",E209)))</formula>
    </cfRule>
  </conditionalFormatting>
  <conditionalFormatting sqref="E210:F211">
    <cfRule type="containsText" dxfId="40" priority="41" stopIfTrue="1" operator="containsText" text="x,xx">
      <formula>NOT(ISERROR(SEARCH("x,xx",E210)))</formula>
    </cfRule>
  </conditionalFormatting>
  <conditionalFormatting sqref="E212:F212">
    <cfRule type="containsText" dxfId="39" priority="40" stopIfTrue="1" operator="containsText" text="x,xx">
      <formula>NOT(ISERROR(SEARCH("x,xx",E212)))</formula>
    </cfRule>
  </conditionalFormatting>
  <conditionalFormatting sqref="E196:F196">
    <cfRule type="containsText" dxfId="38" priority="39" stopIfTrue="1" operator="containsText" text="x,xx">
      <formula>NOT(ISERROR(SEARCH("x,xx",E196)))</formula>
    </cfRule>
  </conditionalFormatting>
  <conditionalFormatting sqref="E223:F223">
    <cfRule type="containsText" dxfId="37" priority="35" stopIfTrue="1" operator="containsText" text="x,xx">
      <formula>NOT(ISERROR(SEARCH("x,xx",E223)))</formula>
    </cfRule>
  </conditionalFormatting>
  <conditionalFormatting sqref="E220:F220">
    <cfRule type="containsText" dxfId="36" priority="38" stopIfTrue="1" operator="containsText" text="x,xx">
      <formula>NOT(ISERROR(SEARCH("x,xx",E220)))</formula>
    </cfRule>
  </conditionalFormatting>
  <conditionalFormatting sqref="E221:F221">
    <cfRule type="containsText" dxfId="35" priority="37" stopIfTrue="1" operator="containsText" text="x,xx">
      <formula>NOT(ISERROR(SEARCH("x,xx",E221)))</formula>
    </cfRule>
  </conditionalFormatting>
  <conditionalFormatting sqref="E222:F222">
    <cfRule type="containsText" dxfId="34" priority="36" stopIfTrue="1" operator="containsText" text="x,xx">
      <formula>NOT(ISERROR(SEARCH("x,xx",E222)))</formula>
    </cfRule>
  </conditionalFormatting>
  <conditionalFormatting sqref="E216:F216">
    <cfRule type="containsText" dxfId="33" priority="33" stopIfTrue="1" operator="containsText" text="x,xx">
      <formula>NOT(ISERROR(SEARCH("x,xx",E216)))</formula>
    </cfRule>
  </conditionalFormatting>
  <conditionalFormatting sqref="E214:F215">
    <cfRule type="containsText" dxfId="32" priority="34" stopIfTrue="1" operator="containsText" text="x,xx">
      <formula>NOT(ISERROR(SEARCH("x,xx",E214)))</formula>
    </cfRule>
  </conditionalFormatting>
  <conditionalFormatting sqref="E217:F219">
    <cfRule type="containsText" dxfId="31" priority="32" stopIfTrue="1" operator="containsText" text="x,xx">
      <formula>NOT(ISERROR(SEARCH("x,xx",E217)))</formula>
    </cfRule>
  </conditionalFormatting>
  <conditionalFormatting sqref="E227:F227">
    <cfRule type="containsText" dxfId="30" priority="31" stopIfTrue="1" operator="containsText" text="x,xx">
      <formula>NOT(ISERROR(SEARCH("x,xx",E227)))</formula>
    </cfRule>
  </conditionalFormatting>
  <conditionalFormatting sqref="E225:F225">
    <cfRule type="containsText" dxfId="29" priority="30" stopIfTrue="1" operator="containsText" text="x,xx">
      <formula>NOT(ISERROR(SEARCH("x,xx",E225)))</formula>
    </cfRule>
  </conditionalFormatting>
  <conditionalFormatting sqref="E232:E233">
    <cfRule type="containsText" dxfId="28" priority="29" stopIfTrue="1" operator="containsText" text="x,xx">
      <formula>NOT(ISERROR(SEARCH("x,xx",E232)))</formula>
    </cfRule>
  </conditionalFormatting>
  <conditionalFormatting sqref="F232:F233">
    <cfRule type="containsText" dxfId="27" priority="28" stopIfTrue="1" operator="containsText" text="x,xx">
      <formula>NOT(ISERROR(SEARCH("x,xx",F232)))</formula>
    </cfRule>
  </conditionalFormatting>
  <conditionalFormatting sqref="E235:E237">
    <cfRule type="containsText" dxfId="26" priority="27" stopIfTrue="1" operator="containsText" text="x,xx">
      <formula>NOT(ISERROR(SEARCH("x,xx",E235)))</formula>
    </cfRule>
  </conditionalFormatting>
  <conditionalFormatting sqref="E239:E242">
    <cfRule type="containsText" dxfId="25" priority="26" stopIfTrue="1" operator="containsText" text="x,xx">
      <formula>NOT(ISERROR(SEARCH("x,xx",E239)))</formula>
    </cfRule>
  </conditionalFormatting>
  <conditionalFormatting sqref="E244:E246">
    <cfRule type="containsText" dxfId="24" priority="25" stopIfTrue="1" operator="containsText" text="x,xx">
      <formula>NOT(ISERROR(SEARCH("x,xx",E244)))</formula>
    </cfRule>
  </conditionalFormatting>
  <conditionalFormatting sqref="E248:E254">
    <cfRule type="containsText" dxfId="23" priority="24" stopIfTrue="1" operator="containsText" text="x,xx">
      <formula>NOT(ISERROR(SEARCH("x,xx",E248)))</formula>
    </cfRule>
  </conditionalFormatting>
  <conditionalFormatting sqref="E259:F259 E256:E258 E260:E263">
    <cfRule type="containsText" dxfId="22" priority="23" stopIfTrue="1" operator="containsText" text="x,xx">
      <formula>NOT(ISERROR(SEARCH("x,xx",E256)))</formula>
    </cfRule>
  </conditionalFormatting>
  <conditionalFormatting sqref="E264:E265">
    <cfRule type="containsText" dxfId="21" priority="22" stopIfTrue="1" operator="containsText" text="x,xx">
      <formula>NOT(ISERROR(SEARCH("x,xx",E264)))</formula>
    </cfRule>
  </conditionalFormatting>
  <conditionalFormatting sqref="E267">
    <cfRule type="containsText" dxfId="20" priority="21" stopIfTrue="1" operator="containsText" text="x,xx">
      <formula>NOT(ISERROR(SEARCH("x,xx",E267)))</formula>
    </cfRule>
  </conditionalFormatting>
  <conditionalFormatting sqref="E274:E276">
    <cfRule type="containsText" dxfId="19" priority="20" stopIfTrue="1" operator="containsText" text="x,xx">
      <formula>NOT(ISERROR(SEARCH("x,xx",E274)))</formula>
    </cfRule>
  </conditionalFormatting>
  <conditionalFormatting sqref="E278:E280">
    <cfRule type="containsText" dxfId="18" priority="19" stopIfTrue="1" operator="containsText" text="x,xx">
      <formula>NOT(ISERROR(SEARCH("x,xx",E278)))</formula>
    </cfRule>
  </conditionalFormatting>
  <conditionalFormatting sqref="E282:E286">
    <cfRule type="containsText" dxfId="17" priority="18" stopIfTrue="1" operator="containsText" text="x,xx">
      <formula>NOT(ISERROR(SEARCH("x,xx",E282)))</formula>
    </cfRule>
  </conditionalFormatting>
  <conditionalFormatting sqref="E302:E303">
    <cfRule type="containsText" dxfId="16" priority="17" stopIfTrue="1" operator="containsText" text="x,xx">
      <formula>NOT(ISERROR(SEARCH("x,xx",E302)))</formula>
    </cfRule>
  </conditionalFormatting>
  <conditionalFormatting sqref="E288:E301">
    <cfRule type="containsText" dxfId="15" priority="16" stopIfTrue="1" operator="containsText" text="x,xx">
      <formula>NOT(ISERROR(SEARCH("x,xx",E288)))</formula>
    </cfRule>
  </conditionalFormatting>
  <conditionalFormatting sqref="E307:E310">
    <cfRule type="containsText" dxfId="14" priority="15" stopIfTrue="1" operator="containsText" text="x,xx">
      <formula>NOT(ISERROR(SEARCH("x,xx",E307)))</formula>
    </cfRule>
  </conditionalFormatting>
  <conditionalFormatting sqref="E312">
    <cfRule type="containsText" dxfId="13" priority="14" stopIfTrue="1" operator="containsText" text="x,xx">
      <formula>NOT(ISERROR(SEARCH("x,xx",E312)))</formula>
    </cfRule>
  </conditionalFormatting>
  <conditionalFormatting sqref="E313">
    <cfRule type="containsText" dxfId="12" priority="13" stopIfTrue="1" operator="containsText" text="x,xx">
      <formula>NOT(ISERROR(SEARCH("x,xx",E313)))</formula>
    </cfRule>
  </conditionalFormatting>
  <conditionalFormatting sqref="E315:E321">
    <cfRule type="containsText" dxfId="11" priority="12" stopIfTrue="1" operator="containsText" text="x,xx">
      <formula>NOT(ISERROR(SEARCH("x,xx",E315)))</formula>
    </cfRule>
  </conditionalFormatting>
  <conditionalFormatting sqref="E323:E324">
    <cfRule type="containsText" dxfId="10" priority="11" stopIfTrue="1" operator="containsText" text="x,xx">
      <formula>NOT(ISERROR(SEARCH("x,xx",E323)))</formula>
    </cfRule>
  </conditionalFormatting>
  <conditionalFormatting sqref="E328">
    <cfRule type="containsText" dxfId="9" priority="10" stopIfTrue="1" operator="containsText" text="x,xx">
      <formula>NOT(ISERROR(SEARCH("x,xx",E328)))</formula>
    </cfRule>
  </conditionalFormatting>
  <conditionalFormatting sqref="E326:E327">
    <cfRule type="containsText" dxfId="8" priority="9" stopIfTrue="1" operator="containsText" text="x,xx">
      <formula>NOT(ISERROR(SEARCH("x,xx",E326)))</formula>
    </cfRule>
  </conditionalFormatting>
  <conditionalFormatting sqref="E333:E337">
    <cfRule type="containsText" dxfId="7" priority="8" stopIfTrue="1" operator="containsText" text="x,xx">
      <formula>NOT(ISERROR(SEARCH("x,xx",E333)))</formula>
    </cfRule>
  </conditionalFormatting>
  <conditionalFormatting sqref="E349:F349 E339:E348">
    <cfRule type="containsText" dxfId="6" priority="7" stopIfTrue="1" operator="containsText" text="x,xx">
      <formula>NOT(ISERROR(SEARCH("x,xx",E339)))</formula>
    </cfRule>
  </conditionalFormatting>
  <conditionalFormatting sqref="E354:F354 E356:F356">
    <cfRule type="containsText" dxfId="5" priority="6" stopIfTrue="1" operator="containsText" text="x,xx">
      <formula>NOT(ISERROR(SEARCH("x,xx",E354)))</formula>
    </cfRule>
  </conditionalFormatting>
  <conditionalFormatting sqref="E353">
    <cfRule type="containsText" dxfId="4" priority="5" stopIfTrue="1" operator="containsText" text="x,xx">
      <formula>NOT(ISERROR(SEARCH("x,xx",E353)))</formula>
    </cfRule>
  </conditionalFormatting>
  <conditionalFormatting sqref="E363:F363">
    <cfRule type="containsText" dxfId="3" priority="4" stopIfTrue="1" operator="containsText" text="x,xx">
      <formula>NOT(ISERROR(SEARCH("x,xx",E363)))</formula>
    </cfRule>
  </conditionalFormatting>
  <conditionalFormatting sqref="E364:F364">
    <cfRule type="containsText" dxfId="2" priority="3" stopIfTrue="1" operator="containsText" text="x,xx">
      <formula>NOT(ISERROR(SEARCH("x,xx",E364)))</formula>
    </cfRule>
  </conditionalFormatting>
  <conditionalFormatting sqref="E369:E374">
    <cfRule type="containsText" dxfId="1" priority="2" stopIfTrue="1" operator="containsText" text="x,xx">
      <formula>NOT(ISERROR(SEARCH("x,xx",E369)))</formula>
    </cfRule>
  </conditionalFormatting>
  <conditionalFormatting sqref="E380:E383">
    <cfRule type="containsText" dxfId="0" priority="1" stopIfTrue="1" operator="containsText" text="x,xx">
      <formula>NOT(ISERROR(SEARCH("x,xx",E380)))</formula>
    </cfRule>
  </conditionalFormatting>
  <printOptions horizontalCentered="1"/>
  <pageMargins left="0.39370078740157483" right="0.39370078740157483" top="0.98425196850393704" bottom="0.59055118110236227" header="0.31496062992125984" footer="0.31496062992125984"/>
  <pageSetup paperSize="9" fitToHeight="900" orientation="landscape" r:id="rId1"/>
  <headerFooter>
    <oddHeader>&amp;L
&amp;G&amp;C&amp;"-,Negrito"&amp;11&amp;K03+000
&amp;K03+054UNIDADE DE ENGENHARIA&amp;R&amp;"-,Negrito"&amp;12&amp;K03+000
&amp;10&amp;K03+054PROCESSO Nº. 0000315.2020</oddHeader>
    <oddFooter>&amp;R&amp;"-,Regular"&amp;9&amp;K03+039
                                              Pág. &amp;P/&amp;N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Normal="100" zoomScalePageLayoutView="85" workbookViewId="0">
      <selection activeCell="D7" sqref="D7"/>
    </sheetView>
  </sheetViews>
  <sheetFormatPr defaultColWidth="8.85546875" defaultRowHeight="12.75" x14ac:dyDescent="0.2"/>
  <cols>
    <col min="1" max="1" width="10.28515625" style="20" customWidth="1"/>
    <col min="2" max="2" width="6.28515625" style="20" customWidth="1"/>
    <col min="3" max="3" width="43.5703125" style="20" customWidth="1"/>
    <col min="4" max="4" width="11.140625" style="20" customWidth="1"/>
    <col min="5" max="6" width="8.85546875" style="20"/>
    <col min="7" max="7" width="31.42578125" style="20" customWidth="1"/>
    <col min="8" max="8" width="8.85546875" style="20"/>
    <col min="9" max="9" width="10.28515625" style="20" customWidth="1"/>
    <col min="10" max="16384" width="8.85546875" style="20"/>
  </cols>
  <sheetData>
    <row r="1" spans="1:8" x14ac:dyDescent="0.2">
      <c r="A1" s="19"/>
      <c r="B1" s="19"/>
      <c r="C1" s="19"/>
      <c r="D1" s="19"/>
      <c r="E1" s="1"/>
    </row>
    <row r="2" spans="1:8" x14ac:dyDescent="0.2">
      <c r="A2" s="19"/>
      <c r="B2" s="19"/>
      <c r="C2" s="19"/>
      <c r="D2" s="19"/>
      <c r="E2" s="1"/>
    </row>
    <row r="3" spans="1:8" x14ac:dyDescent="0.2">
      <c r="A3" s="19"/>
      <c r="B3" s="19"/>
      <c r="C3" s="19"/>
      <c r="D3" s="19"/>
      <c r="E3" s="1"/>
    </row>
    <row r="4" spans="1:8" ht="12.75" customHeight="1" x14ac:dyDescent="0.2">
      <c r="A4" s="21"/>
      <c r="B4" s="268" t="s">
        <v>45</v>
      </c>
      <c r="C4" s="268"/>
      <c r="D4" s="268"/>
      <c r="E4" s="1"/>
    </row>
    <row r="5" spans="1:8" s="24" customFormat="1" ht="13.5" thickBot="1" x14ac:dyDescent="0.25">
      <c r="A5" s="23"/>
      <c r="B5" s="23"/>
      <c r="C5" s="23"/>
      <c r="D5" s="23"/>
      <c r="E5" s="23"/>
    </row>
    <row r="6" spans="1:8" ht="15" x14ac:dyDescent="0.2">
      <c r="A6" s="2"/>
      <c r="B6" s="63"/>
      <c r="C6" s="64" t="s">
        <v>20</v>
      </c>
      <c r="D6" s="64"/>
      <c r="E6" s="2"/>
      <c r="F6" s="269" t="s">
        <v>44</v>
      </c>
      <c r="G6" s="269"/>
      <c r="H6" s="269"/>
    </row>
    <row r="7" spans="1:8" ht="15" x14ac:dyDescent="0.2">
      <c r="A7" s="1"/>
      <c r="B7" s="45">
        <v>1</v>
      </c>
      <c r="C7" s="49" t="s">
        <v>21</v>
      </c>
      <c r="D7" s="50">
        <v>3.5000000000000003E-2</v>
      </c>
      <c r="E7" s="1"/>
      <c r="F7" s="29" t="s">
        <v>35</v>
      </c>
      <c r="G7" s="29"/>
      <c r="H7" s="29"/>
    </row>
    <row r="8" spans="1:8" ht="15" x14ac:dyDescent="0.2">
      <c r="A8" s="1"/>
      <c r="B8" s="45">
        <v>2</v>
      </c>
      <c r="C8" s="49" t="s">
        <v>22</v>
      </c>
      <c r="D8" s="50">
        <v>8.9999999999999993E-3</v>
      </c>
      <c r="E8" s="1"/>
      <c r="F8" s="29" t="s">
        <v>36</v>
      </c>
      <c r="G8" s="29"/>
      <c r="H8" s="29"/>
    </row>
    <row r="9" spans="1:8" ht="15" x14ac:dyDescent="0.2">
      <c r="A9" s="1"/>
      <c r="B9" s="57">
        <v>3</v>
      </c>
      <c r="C9" s="61" t="s">
        <v>23</v>
      </c>
      <c r="D9" s="62">
        <v>1.26E-2</v>
      </c>
      <c r="E9" s="1"/>
      <c r="F9" s="29" t="s">
        <v>37</v>
      </c>
      <c r="G9" s="29"/>
      <c r="H9" s="29"/>
    </row>
    <row r="10" spans="1:8" ht="15" x14ac:dyDescent="0.2">
      <c r="A10" s="1"/>
      <c r="B10" s="45"/>
      <c r="C10" s="49"/>
      <c r="D10" s="65"/>
      <c r="E10" s="1"/>
      <c r="F10" s="29" t="s">
        <v>38</v>
      </c>
      <c r="G10" s="29"/>
      <c r="H10" s="29"/>
    </row>
    <row r="11" spans="1:8" ht="15" x14ac:dyDescent="0.2">
      <c r="A11" s="1"/>
      <c r="B11" s="51">
        <v>4</v>
      </c>
      <c r="C11" s="52" t="s">
        <v>24</v>
      </c>
      <c r="D11" s="53">
        <v>7.0000000000000007E-2</v>
      </c>
      <c r="E11" s="1"/>
      <c r="F11" s="29" t="s">
        <v>39</v>
      </c>
      <c r="G11" s="29"/>
      <c r="H11" s="29"/>
    </row>
    <row r="12" spans="1:8" ht="15" x14ac:dyDescent="0.2">
      <c r="A12" s="1"/>
      <c r="B12" s="48"/>
      <c r="C12" s="49"/>
      <c r="D12" s="65"/>
      <c r="E12" s="1"/>
      <c r="F12" s="30" t="s">
        <v>40</v>
      </c>
      <c r="G12" s="30"/>
      <c r="H12" s="30"/>
    </row>
    <row r="13" spans="1:8" x14ac:dyDescent="0.2">
      <c r="A13" s="1"/>
      <c r="B13" s="42">
        <v>5</v>
      </c>
      <c r="C13" s="43" t="s">
        <v>25</v>
      </c>
      <c r="D13" s="60">
        <f>SUM(D14:D17)</f>
        <v>8.6499999999999994E-2</v>
      </c>
      <c r="E13" s="1"/>
      <c r="F13" s="31"/>
      <c r="G13" s="31"/>
      <c r="H13" s="31"/>
    </row>
    <row r="14" spans="1:8" ht="13.9" customHeight="1" x14ac:dyDescent="0.2">
      <c r="A14" s="1"/>
      <c r="B14" s="54" t="s">
        <v>26</v>
      </c>
      <c r="C14" s="55" t="s">
        <v>27</v>
      </c>
      <c r="D14" s="56">
        <v>0.03</v>
      </c>
      <c r="E14" s="1"/>
      <c r="F14" s="32"/>
      <c r="G14" s="25"/>
      <c r="H14" s="25"/>
    </row>
    <row r="15" spans="1:8" x14ac:dyDescent="0.2">
      <c r="A15" s="1"/>
      <c r="B15" s="45" t="s">
        <v>28</v>
      </c>
      <c r="C15" s="46" t="s">
        <v>29</v>
      </c>
      <c r="D15" s="47">
        <v>6.4999999999999997E-3</v>
      </c>
      <c r="E15" s="1"/>
      <c r="F15" s="25"/>
      <c r="G15" s="25"/>
      <c r="H15" s="25"/>
    </row>
    <row r="16" spans="1:8" x14ac:dyDescent="0.2">
      <c r="A16" s="1"/>
      <c r="B16" s="45" t="s">
        <v>30</v>
      </c>
      <c r="C16" s="46" t="s">
        <v>31</v>
      </c>
      <c r="D16" s="47">
        <v>0.03</v>
      </c>
      <c r="E16" s="1"/>
      <c r="F16" s="25"/>
      <c r="G16" s="25"/>
      <c r="H16" s="25"/>
    </row>
    <row r="17" spans="1:10" x14ac:dyDescent="0.2">
      <c r="A17" s="1"/>
      <c r="B17" s="57" t="s">
        <v>32</v>
      </c>
      <c r="C17" s="58" t="s">
        <v>33</v>
      </c>
      <c r="D17" s="59">
        <v>0.02</v>
      </c>
      <c r="E17" s="1"/>
      <c r="F17" s="270"/>
      <c r="G17" s="270"/>
      <c r="H17" s="270"/>
    </row>
    <row r="18" spans="1:10" ht="13.9" customHeight="1" x14ac:dyDescent="0.2">
      <c r="A18" s="1"/>
      <c r="B18" s="45"/>
      <c r="C18" s="46"/>
      <c r="D18" s="66"/>
      <c r="E18" s="1"/>
      <c r="F18" s="269" t="s">
        <v>47</v>
      </c>
      <c r="G18" s="269"/>
      <c r="H18" s="269"/>
    </row>
    <row r="19" spans="1:10" x14ac:dyDescent="0.2">
      <c r="A19" s="3"/>
      <c r="B19" s="42">
        <v>6</v>
      </c>
      <c r="C19" s="43" t="s">
        <v>34</v>
      </c>
      <c r="D19" s="44">
        <v>0.01</v>
      </c>
      <c r="E19" s="3"/>
      <c r="F19" s="271" t="s">
        <v>46</v>
      </c>
      <c r="G19" s="271"/>
      <c r="H19" s="271"/>
    </row>
    <row r="20" spans="1:10" x14ac:dyDescent="0.2">
      <c r="A20" s="3"/>
      <c r="B20" s="274"/>
      <c r="C20" s="274"/>
      <c r="D20" s="274"/>
      <c r="E20" s="4"/>
      <c r="F20" s="272"/>
      <c r="G20" s="272"/>
      <c r="H20" s="272"/>
    </row>
    <row r="21" spans="1:10" ht="13.5" thickBot="1" x14ac:dyDescent="0.25">
      <c r="A21" s="3"/>
      <c r="B21" s="39"/>
      <c r="C21" s="40" t="s">
        <v>42</v>
      </c>
      <c r="D21" s="41">
        <f>(((1+D7+D8+D9)*(1+D19)*(1+D11)/(1-D13))-1)</f>
        <v>0.25</v>
      </c>
      <c r="E21" s="4"/>
      <c r="F21" s="272"/>
      <c r="G21" s="272"/>
      <c r="H21" s="272"/>
    </row>
    <row r="22" spans="1:10" x14ac:dyDescent="0.2">
      <c r="A22" s="3"/>
      <c r="D22" s="22"/>
      <c r="E22" s="5"/>
      <c r="F22" s="272"/>
      <c r="G22" s="272"/>
      <c r="H22" s="272"/>
    </row>
    <row r="23" spans="1:10" ht="13.5" thickBot="1" x14ac:dyDescent="0.25">
      <c r="A23" s="3"/>
      <c r="B23" s="38" t="s">
        <v>43</v>
      </c>
      <c r="C23" s="32"/>
      <c r="D23" s="22"/>
      <c r="E23" s="5"/>
      <c r="F23" s="272"/>
      <c r="G23" s="272"/>
      <c r="H23" s="272"/>
    </row>
    <row r="24" spans="1:10" x14ac:dyDescent="0.2">
      <c r="A24" s="3"/>
      <c r="B24" s="275" t="s">
        <v>49</v>
      </c>
      <c r="C24" s="275"/>
      <c r="D24" s="275"/>
      <c r="E24" s="5"/>
      <c r="F24" s="272"/>
      <c r="G24" s="272"/>
      <c r="H24" s="272"/>
    </row>
    <row r="25" spans="1:10" ht="13.5" thickBot="1" x14ac:dyDescent="0.25">
      <c r="B25" s="276" t="s">
        <v>48</v>
      </c>
      <c r="C25" s="276"/>
      <c r="D25" s="276"/>
      <c r="F25" s="273"/>
      <c r="G25" s="273"/>
      <c r="H25" s="273"/>
    </row>
    <row r="27" spans="1:10" x14ac:dyDescent="0.2">
      <c r="A27" s="32"/>
      <c r="B27" s="32"/>
      <c r="C27" s="32"/>
      <c r="D27" s="32"/>
      <c r="E27" s="37"/>
      <c r="F27" s="37"/>
      <c r="G27" s="37"/>
      <c r="H27" s="37"/>
      <c r="I27" s="37"/>
      <c r="J27" s="25"/>
    </row>
    <row r="28" spans="1:10" x14ac:dyDescent="0.2">
      <c r="A28" s="32"/>
      <c r="B28" s="32"/>
      <c r="C28" s="32"/>
      <c r="D28" s="32"/>
      <c r="E28" s="32"/>
      <c r="F28" s="32"/>
      <c r="G28" s="32"/>
      <c r="H28" s="32"/>
      <c r="I28" s="32"/>
    </row>
    <row r="29" spans="1:10" ht="14.45" customHeight="1" x14ac:dyDescent="0.2">
      <c r="B29" s="32"/>
      <c r="C29" s="32"/>
      <c r="D29" s="32"/>
      <c r="E29" s="26"/>
      <c r="F29" s="32"/>
      <c r="G29" s="32"/>
      <c r="H29" s="32"/>
    </row>
    <row r="30" spans="1:10" ht="15" x14ac:dyDescent="0.2">
      <c r="B30" s="32"/>
      <c r="C30" s="32"/>
      <c r="D30" s="32"/>
      <c r="E30" s="27"/>
      <c r="F30" s="32"/>
      <c r="G30" s="32"/>
      <c r="H30" s="32"/>
    </row>
    <row r="31" spans="1:10" ht="15" x14ac:dyDescent="0.2">
      <c r="B31" s="32"/>
      <c r="C31" s="32"/>
      <c r="D31" s="32"/>
      <c r="E31" s="27"/>
      <c r="F31" s="32"/>
      <c r="G31" s="32"/>
      <c r="H31" s="32"/>
    </row>
    <row r="32" spans="1:10" ht="15" x14ac:dyDescent="0.2">
      <c r="B32" s="32"/>
      <c r="C32" s="32"/>
      <c r="D32" s="32"/>
      <c r="E32" s="27"/>
      <c r="F32" s="32"/>
      <c r="G32" s="32"/>
      <c r="H32" s="32"/>
    </row>
    <row r="33" spans="2:8" ht="15" x14ac:dyDescent="0.2">
      <c r="B33" s="33"/>
      <c r="C33" s="33"/>
      <c r="D33" s="33"/>
      <c r="E33" s="34"/>
      <c r="F33" s="33"/>
      <c r="G33" s="33"/>
      <c r="H33" s="33"/>
    </row>
    <row r="34" spans="2:8" ht="15" x14ac:dyDescent="0.2">
      <c r="E34" s="27"/>
    </row>
    <row r="35" spans="2:8" ht="15" x14ac:dyDescent="0.2">
      <c r="E35" s="28"/>
    </row>
  </sheetData>
  <sheetProtection algorithmName="SHA-512" hashValue="eyPuh2iXQmE5lBtbob1L825IGYB6TIZZ5cFtGQlM1MX0vkos8T+bbvoJVmVdVvTXlBxP3sS9vc3yNF7dGDOrEw==" saltValue="CaxJnhFIBtTqkBpEb0Eppg=="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pageSetup paperSize="9" orientation="landscape" r:id="rId1"/>
  <headerFooter>
    <oddHeader>&amp;L
&amp;G&amp;C&amp;"-,Negrito"&amp;11&amp;K03+039
UNIDADE DE ENGENHARIA&amp;R&amp;"-,Negrito"&amp;K03+039
PROCESSO Nº. xxxxxxx/20xx</oddHeader>
    <oddFooter>&amp;R&amp;"-,Regular"&amp;9&amp;K03+039Pág.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Planilha de Orçamento</vt:lpstr>
      <vt:lpstr>BDI</vt:lpstr>
      <vt:lpstr>BDI!Area_de_impressao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Celia Ribeiro Dias</cp:lastModifiedBy>
  <cp:lastPrinted>2020-04-15T15:00:14Z</cp:lastPrinted>
  <dcterms:created xsi:type="dcterms:W3CDTF">2000-05-25T11:19:14Z</dcterms:created>
  <dcterms:modified xsi:type="dcterms:W3CDTF">2020-04-15T17:47:44Z</dcterms:modified>
</cp:coreProperties>
</file>